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ünyamin AKÇAY\Masaüstü\"/>
    </mc:Choice>
  </mc:AlternateContent>
  <bookViews>
    <workbookView xWindow="480" yWindow="255" windowWidth="11700" windowHeight="6000" tabRatio="852"/>
  </bookViews>
  <sheets>
    <sheet name="Ana Sayfa" sheetId="4" r:id="rId1"/>
    <sheet name="K. Bilgiler" sheetId="5" r:id="rId2"/>
    <sheet name="S. Listesi" sheetId="6" r:id="rId3"/>
    <sheet name="NOT Baremi" sheetId="7" r:id="rId4"/>
    <sheet name="1. Sınav" sheetId="1" r:id="rId5"/>
    <sheet name="2. Sınav" sheetId="44" r:id="rId6"/>
    <sheet name="3. Sınav" sheetId="45" r:id="rId7"/>
    <sheet name="D. Sonu" sheetId="33" r:id="rId8"/>
    <sheet name="Kaynak Listeler" sheetId="41" r:id="rId9"/>
    <sheet name="Liste" sheetId="43" r:id="rId10"/>
  </sheets>
  <externalReferences>
    <externalReference r:id="rId11"/>
    <externalReference r:id="rId12"/>
  </externalReferences>
  <definedNames>
    <definedName name="_xlnm._FilterDatabase" localSheetId="4" hidden="1">'1. Sınav'!$F$50:$AS$50</definedName>
    <definedName name="_xlnm._FilterDatabase" localSheetId="5" hidden="1">'2. Sınav'!$F$50:$AS$50</definedName>
    <definedName name="_xlnm._FilterDatabase" localSheetId="6" hidden="1">'3. Sınav'!$F$50:$AS$50</definedName>
    <definedName name="_xlnm._FilterDatabase" localSheetId="1" hidden="1">'K. Bilgiler'!$E$6:$L$23</definedName>
    <definedName name="A_9">Liste!$B$1:$C$30</definedName>
    <definedName name="ABCD" localSheetId="5">'2. Sınav'!$E$81</definedName>
    <definedName name="ABCD" localSheetId="6">'3. Sınav'!$E$81</definedName>
    <definedName name="ABCD">'1. Sınav'!$E$81</definedName>
    <definedName name="dersler">'Kaynak Listeler'!$B$3:$B$20</definedName>
    <definedName name="S10A">'[1]10ABCDEF'!$C$3:$R$33</definedName>
    <definedName name="S10B">'[1]10ABCDEF'!$C$34:$R$64</definedName>
    <definedName name="S10C">'[1]10ABCDEF'!$C$65:$R$93</definedName>
    <definedName name="S10D">'[1]10ABCDEF'!$C$94:$R$122</definedName>
    <definedName name="S10E">'[1]10ABCDEF'!$C$123:$R$152</definedName>
    <definedName name="S10F">'[1]10ABCDEF'!$C$153:$R$182</definedName>
    <definedName name="S10G">'[1]10G'!$C$3:$P$32</definedName>
    <definedName name="S11A">'[1]11ABCDE'!$C$3:$R$33</definedName>
    <definedName name="S11B">'[1]11ABCDE'!$C$34:$R$64</definedName>
    <definedName name="S11C">'[1]11ABCDE'!$C$65:$R$95</definedName>
    <definedName name="S11D">'[1]11ABCDE'!$C$96:$R$126</definedName>
    <definedName name="S11E">'[1]11ABCDE'!$C$127:$R$157</definedName>
    <definedName name="S11TM">'[1]11TM'!$C$3:$Q$33</definedName>
    <definedName name="S12A">'[1]12ABCD'!$C$3:$R$32</definedName>
    <definedName name="S12B">'[1]12ABCD'!$C$33:$R$62</definedName>
    <definedName name="S12C">'[1]12ABCD'!$C$63:$R$93</definedName>
    <definedName name="S12D">'[1]12ABCD'!$C$94:$R$124</definedName>
    <definedName name="S12TM">'[1]12TM'!$C$3:$Q$32</definedName>
    <definedName name="S9A">'[1]9ABCDE'!$C$4:$R$34</definedName>
    <definedName name="S9B">'[1]9ABCDE'!$C$35:$R$65</definedName>
    <definedName name="S9C">'[1]9ABCDE'!$C$66:$R$96</definedName>
    <definedName name="S9D">'[1]9ABCDE'!$C$97:$R$128</definedName>
    <definedName name="S9E">'[1]9ABCDE'!$C$129:$R$159</definedName>
    <definedName name="_xlnm.Print_Area" localSheetId="4">'1. Sınav'!$A$1:$AU$87</definedName>
    <definedName name="_xlnm.Print_Area" localSheetId="5">'2. Sınav'!$A$1:$AU$87</definedName>
    <definedName name="_xlnm.Print_Area" localSheetId="6">'3. Sınav'!$A$1:$AU$87</definedName>
    <definedName name="_xlnm.Print_Area" localSheetId="0">'Ana Sayfa'!$B$3:$U$25</definedName>
    <definedName name="_xlnm.Print_Area" localSheetId="7">'D. Sonu'!$A$1:$R$59</definedName>
    <definedName name="_xlnm.Print_Area" localSheetId="1">'K. Bilgiler'!$E$1:$L$23</definedName>
    <definedName name="_xlnm.Print_Area" localSheetId="3">'NOT Baremi'!$A$1:$AS$19</definedName>
    <definedName name="_xlnm.Print_Area" localSheetId="2">'S. Listesi'!$E$1:$G$38</definedName>
  </definedNames>
  <calcPr calcId="162913"/>
</workbook>
</file>

<file path=xl/calcChain.xml><?xml version="1.0" encoding="utf-8"?>
<calcChain xmlns="http://schemas.openxmlformats.org/spreadsheetml/2006/main">
  <c r="B456" i="43" l="1"/>
  <c r="C456" i="43"/>
  <c r="B457" i="43"/>
  <c r="C457" i="43"/>
  <c r="B458" i="43"/>
  <c r="C458" i="43"/>
  <c r="B459" i="43"/>
  <c r="C459" i="43"/>
  <c r="B460" i="43"/>
  <c r="C460" i="43"/>
  <c r="B461" i="43"/>
  <c r="C461" i="43"/>
  <c r="B462" i="43"/>
  <c r="C462" i="43"/>
  <c r="B463" i="43"/>
  <c r="C463" i="43"/>
  <c r="B464" i="43"/>
  <c r="C464" i="43"/>
  <c r="B465" i="43"/>
  <c r="C465" i="43"/>
  <c r="B466" i="43"/>
  <c r="C466" i="43"/>
  <c r="B467" i="43"/>
  <c r="C467" i="43"/>
  <c r="C338" i="43"/>
  <c r="F42" i="1" l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G4" i="1" l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G5" i="44"/>
  <c r="H5" i="44"/>
  <c r="I5" i="44"/>
  <c r="J5" i="44"/>
  <c r="K5" i="44"/>
  <c r="L5" i="44"/>
  <c r="M5" i="44"/>
  <c r="N5" i="44"/>
  <c r="O5" i="44"/>
  <c r="P5" i="44"/>
  <c r="Q5" i="44"/>
  <c r="R5" i="44"/>
  <c r="S5" i="44"/>
  <c r="T5" i="44"/>
  <c r="U5" i="44"/>
  <c r="V5" i="44"/>
  <c r="W5" i="44"/>
  <c r="X5" i="44"/>
  <c r="Y5" i="44"/>
  <c r="Z5" i="44"/>
  <c r="AA5" i="44"/>
  <c r="AB5" i="44"/>
  <c r="AC5" i="44"/>
  <c r="AD5" i="44"/>
  <c r="K4" i="6" l="1"/>
  <c r="K5" i="6" l="1"/>
  <c r="K6" i="6" s="1"/>
  <c r="K7" i="6" s="1"/>
  <c r="K8" i="6" s="1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Q56" i="33" l="1"/>
  <c r="G4" i="44"/>
  <c r="H4" i="44"/>
  <c r="I4" i="44"/>
  <c r="J4" i="44"/>
  <c r="K4" i="44"/>
  <c r="L4" i="44"/>
  <c r="M4" i="44"/>
  <c r="N4" i="44"/>
  <c r="O4" i="44"/>
  <c r="P4" i="44"/>
  <c r="P44" i="44" s="1"/>
  <c r="P45" i="44" s="1"/>
  <c r="P46" i="44" s="1"/>
  <c r="Q4" i="44"/>
  <c r="R4" i="44"/>
  <c r="R44" i="44" s="1"/>
  <c r="R45" i="44" s="1"/>
  <c r="R46" i="44" s="1"/>
  <c r="S4" i="44"/>
  <c r="T4" i="44"/>
  <c r="U4" i="44"/>
  <c r="V4" i="44"/>
  <c r="V44" i="44" s="1"/>
  <c r="V45" i="44" s="1"/>
  <c r="V46" i="44" s="1"/>
  <c r="W4" i="44"/>
  <c r="X4" i="44"/>
  <c r="X44" i="44" s="1"/>
  <c r="X45" i="44" s="1"/>
  <c r="X46" i="44" s="1"/>
  <c r="Y4" i="44"/>
  <c r="Z4" i="44"/>
  <c r="Z44" i="44" s="1"/>
  <c r="Z45" i="44" s="1"/>
  <c r="Z46" i="44" s="1"/>
  <c r="AA4" i="44"/>
  <c r="AB4" i="44"/>
  <c r="AC4" i="44"/>
  <c r="AD4" i="44"/>
  <c r="AD44" i="44" s="1"/>
  <c r="AD45" i="44" s="1"/>
  <c r="AD46" i="44" s="1"/>
  <c r="AE4" i="44"/>
  <c r="AF4" i="44"/>
  <c r="AF44" i="44" s="1"/>
  <c r="AF45" i="44" s="1"/>
  <c r="AF46" i="44" s="1"/>
  <c r="AG4" i="44"/>
  <c r="AH4" i="44"/>
  <c r="AH44" i="44" s="1"/>
  <c r="AH45" i="44" s="1"/>
  <c r="AH46" i="44" s="1"/>
  <c r="AI4" i="44"/>
  <c r="AJ4" i="44"/>
  <c r="AJ44" i="44" s="1"/>
  <c r="AJ45" i="44" s="1"/>
  <c r="AJ46" i="44" s="1"/>
  <c r="AK4" i="44"/>
  <c r="AL4" i="44"/>
  <c r="AL44" i="44" s="1"/>
  <c r="AL45" i="44" s="1"/>
  <c r="AL46" i="44" s="1"/>
  <c r="AM4" i="44"/>
  <c r="AN4" i="44"/>
  <c r="AN44" i="44" s="1"/>
  <c r="AN45" i="44" s="1"/>
  <c r="AN46" i="44" s="1"/>
  <c r="AO4" i="44"/>
  <c r="AP4" i="44"/>
  <c r="AP44" i="44" s="1"/>
  <c r="AP45" i="44" s="1"/>
  <c r="AP46" i="44" s="1"/>
  <c r="AQ4" i="44"/>
  <c r="AR4" i="44"/>
  <c r="AR44" i="44" s="1"/>
  <c r="AR45" i="44" s="1"/>
  <c r="AR46" i="44" s="1"/>
  <c r="AS4" i="44"/>
  <c r="G4" i="45"/>
  <c r="H4" i="45"/>
  <c r="I4" i="45"/>
  <c r="J4" i="45"/>
  <c r="K4" i="45"/>
  <c r="L4" i="45"/>
  <c r="L50" i="45" s="1"/>
  <c r="L51" i="45" s="1"/>
  <c r="M4" i="45"/>
  <c r="M44" i="45" s="1"/>
  <c r="M45" i="45" s="1"/>
  <c r="M46" i="45" s="1"/>
  <c r="N4" i="45"/>
  <c r="O4" i="45"/>
  <c r="P4" i="45"/>
  <c r="Q4" i="45"/>
  <c r="R4" i="45"/>
  <c r="R50" i="45" s="1"/>
  <c r="R51" i="45" s="1"/>
  <c r="S4" i="45"/>
  <c r="S50" i="45" s="1"/>
  <c r="S51" i="45" s="1"/>
  <c r="T4" i="45"/>
  <c r="T50" i="45" s="1"/>
  <c r="T51" i="45" s="1"/>
  <c r="U4" i="45"/>
  <c r="U50" i="45" s="1"/>
  <c r="U51" i="45" s="1"/>
  <c r="V4" i="45"/>
  <c r="V50" i="45" s="1"/>
  <c r="V51" i="45" s="1"/>
  <c r="W4" i="45"/>
  <c r="W50" i="45" s="1"/>
  <c r="W51" i="45" s="1"/>
  <c r="X4" i="45"/>
  <c r="Y4" i="45"/>
  <c r="Z4" i="45"/>
  <c r="AA4" i="45"/>
  <c r="AA50" i="45" s="1"/>
  <c r="AA51" i="45" s="1"/>
  <c r="AB4" i="45"/>
  <c r="AB50" i="45" s="1"/>
  <c r="AB51" i="45" s="1"/>
  <c r="AC4" i="45"/>
  <c r="AC50" i="45" s="1"/>
  <c r="AC51" i="45" s="1"/>
  <c r="AD4" i="45"/>
  <c r="AD50" i="45" s="1"/>
  <c r="AD51" i="45" s="1"/>
  <c r="AE4" i="45"/>
  <c r="AF4" i="45"/>
  <c r="AG4" i="45"/>
  <c r="AH4" i="45"/>
  <c r="AI4" i="45"/>
  <c r="AI50" i="45" s="1"/>
  <c r="AI51" i="45" s="1"/>
  <c r="AJ4" i="45"/>
  <c r="AJ50" i="45" s="1"/>
  <c r="AJ51" i="45" s="1"/>
  <c r="AK4" i="45"/>
  <c r="AK50" i="45" s="1"/>
  <c r="AK51" i="45" s="1"/>
  <c r="AL4" i="45"/>
  <c r="AL50" i="45" s="1"/>
  <c r="AL51" i="45" s="1"/>
  <c r="AM4" i="45"/>
  <c r="AM50" i="45" s="1"/>
  <c r="AM51" i="45" s="1"/>
  <c r="AN4" i="45"/>
  <c r="AO4" i="45"/>
  <c r="AP4" i="45"/>
  <c r="AP50" i="45" s="1"/>
  <c r="AP51" i="45" s="1"/>
  <c r="AQ4" i="45"/>
  <c r="AR4" i="45"/>
  <c r="AR50" i="45" s="1"/>
  <c r="AR51" i="45" s="1"/>
  <c r="AS4" i="45"/>
  <c r="AS50" i="45" s="1"/>
  <c r="AS51" i="45" s="1"/>
  <c r="F4" i="45"/>
  <c r="A2" i="45"/>
  <c r="M44" i="44"/>
  <c r="M45" i="44" s="1"/>
  <c r="M46" i="44" s="1"/>
  <c r="F4" i="44"/>
  <c r="K28" i="33"/>
  <c r="K29" i="33"/>
  <c r="A2" i="44"/>
  <c r="AG86" i="45"/>
  <c r="AQ85" i="45"/>
  <c r="AG85" i="45"/>
  <c r="AQ84" i="45"/>
  <c r="AG84" i="45"/>
  <c r="AS48" i="45"/>
  <c r="AS49" i="45" s="1"/>
  <c r="AR48" i="45"/>
  <c r="AR49" i="45" s="1"/>
  <c r="AQ48" i="45"/>
  <c r="AQ49" i="45" s="1"/>
  <c r="AP48" i="45"/>
  <c r="AP49" i="45" s="1"/>
  <c r="AO48" i="45"/>
  <c r="AO49" i="45" s="1"/>
  <c r="AN48" i="45"/>
  <c r="AN49" i="45" s="1"/>
  <c r="AM48" i="45"/>
  <c r="AM49" i="45" s="1"/>
  <c r="AL48" i="45"/>
  <c r="AL49" i="45" s="1"/>
  <c r="AK48" i="45"/>
  <c r="AK49" i="45" s="1"/>
  <c r="AJ48" i="45"/>
  <c r="AJ49" i="45" s="1"/>
  <c r="AI48" i="45"/>
  <c r="AI49" i="45" s="1"/>
  <c r="AH48" i="45"/>
  <c r="AH49" i="45" s="1"/>
  <c r="AG48" i="45"/>
  <c r="AG49" i="45" s="1"/>
  <c r="AF48" i="45"/>
  <c r="AF49" i="45" s="1"/>
  <c r="AE48" i="45"/>
  <c r="AE49" i="45" s="1"/>
  <c r="AD48" i="45"/>
  <c r="AD49" i="45" s="1"/>
  <c r="AC48" i="45"/>
  <c r="AC49" i="45" s="1"/>
  <c r="AB48" i="45"/>
  <c r="AB49" i="45" s="1"/>
  <c r="AA48" i="45"/>
  <c r="AA49" i="45" s="1"/>
  <c r="Z48" i="45"/>
  <c r="Z49" i="45" s="1"/>
  <c r="Y48" i="45"/>
  <c r="Y49" i="45" s="1"/>
  <c r="X48" i="45"/>
  <c r="X49" i="45" s="1"/>
  <c r="W48" i="45"/>
  <c r="W49" i="45" s="1"/>
  <c r="V48" i="45"/>
  <c r="V49" i="45" s="1"/>
  <c r="U48" i="45"/>
  <c r="U49" i="45" s="1"/>
  <c r="T48" i="45"/>
  <c r="T49" i="45" s="1"/>
  <c r="S48" i="45"/>
  <c r="S49" i="45" s="1"/>
  <c r="R48" i="45"/>
  <c r="R49" i="45" s="1"/>
  <c r="Q48" i="45"/>
  <c r="Q49" i="45" s="1"/>
  <c r="P48" i="45"/>
  <c r="P49" i="45" s="1"/>
  <c r="AS47" i="45"/>
  <c r="AR47" i="45"/>
  <c r="AQ47" i="45"/>
  <c r="AP47" i="45"/>
  <c r="AO47" i="45"/>
  <c r="AN47" i="45"/>
  <c r="AM47" i="45"/>
  <c r="AL47" i="45"/>
  <c r="AK47" i="45"/>
  <c r="AJ47" i="45"/>
  <c r="AI47" i="45"/>
  <c r="AH47" i="45"/>
  <c r="AG47" i="45"/>
  <c r="AF47" i="45"/>
  <c r="AE47" i="45"/>
  <c r="AD47" i="45"/>
  <c r="AC47" i="45"/>
  <c r="AB47" i="45"/>
  <c r="AA47" i="45"/>
  <c r="Z47" i="45"/>
  <c r="Y47" i="45"/>
  <c r="X47" i="45"/>
  <c r="W47" i="45"/>
  <c r="V47" i="45"/>
  <c r="U47" i="45"/>
  <c r="T47" i="45"/>
  <c r="S47" i="45"/>
  <c r="R47" i="45"/>
  <c r="Q47" i="45"/>
  <c r="P47" i="45"/>
  <c r="O47" i="45"/>
  <c r="O48" i="45" s="1"/>
  <c r="O49" i="45" s="1"/>
  <c r="N47" i="45"/>
  <c r="N48" i="45" s="1"/>
  <c r="N49" i="45" s="1"/>
  <c r="M47" i="45"/>
  <c r="M48" i="45" s="1"/>
  <c r="M49" i="45" s="1"/>
  <c r="L47" i="45"/>
  <c r="L48" i="45" s="1"/>
  <c r="L49" i="45" s="1"/>
  <c r="K47" i="45"/>
  <c r="K48" i="45" s="1"/>
  <c r="K49" i="45" s="1"/>
  <c r="J47" i="45"/>
  <c r="J48" i="45" s="1"/>
  <c r="J49" i="45" s="1"/>
  <c r="I47" i="45"/>
  <c r="I48" i="45" s="1"/>
  <c r="I49" i="45" s="1"/>
  <c r="H47" i="45"/>
  <c r="H48" i="45" s="1"/>
  <c r="H49" i="45" s="1"/>
  <c r="G47" i="45"/>
  <c r="G48" i="45" s="1"/>
  <c r="G49" i="45" s="1"/>
  <c r="F47" i="45"/>
  <c r="F48" i="45" s="1"/>
  <c r="F49" i="45" s="1"/>
  <c r="AS45" i="45"/>
  <c r="AS46" i="45" s="1"/>
  <c r="AR45" i="45"/>
  <c r="AR46" i="45" s="1"/>
  <c r="AQ45" i="45"/>
  <c r="AQ46" i="45" s="1"/>
  <c r="AP45" i="45"/>
  <c r="AP46" i="45" s="1"/>
  <c r="AO45" i="45"/>
  <c r="AO46" i="45" s="1"/>
  <c r="AN45" i="45"/>
  <c r="AN46" i="45" s="1"/>
  <c r="AM45" i="45"/>
  <c r="AM46" i="45" s="1"/>
  <c r="AL45" i="45"/>
  <c r="AL46" i="45" s="1"/>
  <c r="AK45" i="45"/>
  <c r="AK46" i="45" s="1"/>
  <c r="AJ45" i="45"/>
  <c r="AJ46" i="45" s="1"/>
  <c r="AI45" i="45"/>
  <c r="AI46" i="45" s="1"/>
  <c r="AH45" i="45"/>
  <c r="AH46" i="45" s="1"/>
  <c r="AG45" i="45"/>
  <c r="AG46" i="45" s="1"/>
  <c r="AF45" i="45"/>
  <c r="AF46" i="45" s="1"/>
  <c r="AE45" i="45"/>
  <c r="AE46" i="45" s="1"/>
  <c r="AD45" i="45"/>
  <c r="AD46" i="45" s="1"/>
  <c r="AC45" i="45"/>
  <c r="AC46" i="45" s="1"/>
  <c r="AB45" i="45"/>
  <c r="AB46" i="45" s="1"/>
  <c r="AA45" i="45"/>
  <c r="AA46" i="45" s="1"/>
  <c r="Z45" i="45"/>
  <c r="Z46" i="45" s="1"/>
  <c r="Y45" i="45"/>
  <c r="Y46" i="45" s="1"/>
  <c r="X45" i="45"/>
  <c r="X46" i="45" s="1"/>
  <c r="W45" i="45"/>
  <c r="W46" i="45" s="1"/>
  <c r="V45" i="45"/>
  <c r="V46" i="45" s="1"/>
  <c r="U45" i="45"/>
  <c r="U46" i="45" s="1"/>
  <c r="T45" i="45"/>
  <c r="T46" i="45" s="1"/>
  <c r="S45" i="45"/>
  <c r="S46" i="45" s="1"/>
  <c r="R45" i="45"/>
  <c r="R46" i="45" s="1"/>
  <c r="Q45" i="45"/>
  <c r="Q46" i="45" s="1"/>
  <c r="P45" i="45"/>
  <c r="P46" i="45" s="1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A44" i="45"/>
  <c r="Z44" i="45"/>
  <c r="Y44" i="45"/>
  <c r="X44" i="45"/>
  <c r="W44" i="45"/>
  <c r="V44" i="45"/>
  <c r="U44" i="45"/>
  <c r="T44" i="45"/>
  <c r="S44" i="45"/>
  <c r="R44" i="45"/>
  <c r="Q44" i="45"/>
  <c r="P44" i="45"/>
  <c r="AS43" i="45"/>
  <c r="AR43" i="45"/>
  <c r="AQ43" i="45"/>
  <c r="AP43" i="45"/>
  <c r="AO43" i="45"/>
  <c r="AN43" i="45"/>
  <c r="AM43" i="45"/>
  <c r="AL43" i="45"/>
  <c r="AK43" i="45"/>
  <c r="AJ43" i="45"/>
  <c r="AI43" i="45"/>
  <c r="AH43" i="45"/>
  <c r="AG43" i="45"/>
  <c r="AF43" i="45"/>
  <c r="AE43" i="45"/>
  <c r="AD43" i="45"/>
  <c r="AC43" i="45"/>
  <c r="AB43" i="45"/>
  <c r="AA43" i="45"/>
  <c r="Z43" i="45"/>
  <c r="Y43" i="45"/>
  <c r="X43" i="45"/>
  <c r="W43" i="45"/>
  <c r="V43" i="45"/>
  <c r="U43" i="45"/>
  <c r="T43" i="45"/>
  <c r="S43" i="45"/>
  <c r="R43" i="45"/>
  <c r="Q43" i="45"/>
  <c r="P43" i="45"/>
  <c r="O43" i="45"/>
  <c r="N43" i="45"/>
  <c r="M43" i="45"/>
  <c r="L43" i="45"/>
  <c r="K43" i="45"/>
  <c r="J43" i="45"/>
  <c r="I43" i="45"/>
  <c r="H43" i="45"/>
  <c r="G43" i="45"/>
  <c r="F43" i="45"/>
  <c r="AS42" i="45"/>
  <c r="AR42" i="45"/>
  <c r="AQ42" i="45"/>
  <c r="AP42" i="45"/>
  <c r="AO42" i="45"/>
  <c r="AN42" i="45"/>
  <c r="AM42" i="45"/>
  <c r="AL42" i="45"/>
  <c r="AK42" i="45"/>
  <c r="AJ42" i="45"/>
  <c r="AI42" i="45"/>
  <c r="AH42" i="45"/>
  <c r="AG42" i="45"/>
  <c r="AF42" i="45"/>
  <c r="AE42" i="45"/>
  <c r="AD42" i="45"/>
  <c r="AC42" i="45"/>
  <c r="AB42" i="45"/>
  <c r="AA42" i="45"/>
  <c r="Z42" i="45"/>
  <c r="Y42" i="45"/>
  <c r="X42" i="45"/>
  <c r="W42" i="45"/>
  <c r="V42" i="45"/>
  <c r="U42" i="45"/>
  <c r="T42" i="45"/>
  <c r="S42" i="45"/>
  <c r="R42" i="45"/>
  <c r="Q42" i="45"/>
  <c r="P42" i="45"/>
  <c r="O42" i="45"/>
  <c r="N42" i="45"/>
  <c r="M42" i="45"/>
  <c r="L42" i="45"/>
  <c r="K42" i="45"/>
  <c r="J42" i="45"/>
  <c r="I42" i="45"/>
  <c r="H42" i="45"/>
  <c r="G42" i="45"/>
  <c r="F42" i="45"/>
  <c r="AT40" i="45"/>
  <c r="AU40" i="45" s="1"/>
  <c r="AT39" i="45"/>
  <c r="AU39" i="45" s="1"/>
  <c r="AT38" i="45"/>
  <c r="AU38" i="45" s="1"/>
  <c r="AT37" i="45"/>
  <c r="AU37" i="45" s="1"/>
  <c r="AT36" i="45"/>
  <c r="AU36" i="45" s="1"/>
  <c r="AT35" i="45"/>
  <c r="K36" i="33" s="1"/>
  <c r="AT34" i="45"/>
  <c r="K35" i="33" s="1"/>
  <c r="AT33" i="45"/>
  <c r="K34" i="33" s="1"/>
  <c r="AT32" i="45"/>
  <c r="AU32" i="45" s="1"/>
  <c r="AT31" i="45"/>
  <c r="AU31" i="45" s="1"/>
  <c r="AT30" i="45"/>
  <c r="AU30" i="45" s="1"/>
  <c r="AT29" i="45"/>
  <c r="AU29" i="45" s="1"/>
  <c r="AT28" i="45"/>
  <c r="AU28" i="45" s="1"/>
  <c r="AU27" i="45"/>
  <c r="AT27" i="45"/>
  <c r="AT26" i="45"/>
  <c r="AU26" i="45" s="1"/>
  <c r="AT25" i="45"/>
  <c r="K26" i="33" s="1"/>
  <c r="AT24" i="45"/>
  <c r="AU24" i="45" s="1"/>
  <c r="AT23" i="45"/>
  <c r="AU23" i="45" s="1"/>
  <c r="AT22" i="45"/>
  <c r="AU22" i="45" s="1"/>
  <c r="AT21" i="45"/>
  <c r="K22" i="33" s="1"/>
  <c r="AT20" i="45"/>
  <c r="AU20" i="45" s="1"/>
  <c r="AT19" i="45"/>
  <c r="AU19" i="45" s="1"/>
  <c r="AT18" i="45"/>
  <c r="AU18" i="45" s="1"/>
  <c r="AT17" i="45"/>
  <c r="AU17" i="45" s="1"/>
  <c r="AT16" i="45"/>
  <c r="AU16" i="45" s="1"/>
  <c r="AT15" i="45"/>
  <c r="AU15" i="45" s="1"/>
  <c r="AT14" i="45"/>
  <c r="AU14" i="45" s="1"/>
  <c r="AT13" i="45"/>
  <c r="AU13" i="45" s="1"/>
  <c r="AT12" i="45"/>
  <c r="AU12" i="45" s="1"/>
  <c r="AT11" i="45"/>
  <c r="K12" i="33" s="1"/>
  <c r="AT10" i="45"/>
  <c r="AU10" i="45" s="1"/>
  <c r="AT9" i="45"/>
  <c r="AU9" i="45" s="1"/>
  <c r="AT8" i="45"/>
  <c r="AU8" i="45" s="1"/>
  <c r="AT7" i="45"/>
  <c r="K8" i="33" s="1"/>
  <c r="AT6" i="45"/>
  <c r="K7" i="33" s="1"/>
  <c r="AS5" i="45"/>
  <c r="AS41" i="45" s="1"/>
  <c r="AR5" i="45"/>
  <c r="AR41" i="45" s="1"/>
  <c r="AQ5" i="45"/>
  <c r="AQ41" i="45" s="1"/>
  <c r="AP5" i="45"/>
  <c r="AP41" i="45" s="1"/>
  <c r="AO5" i="45"/>
  <c r="AO41" i="45" s="1"/>
  <c r="AN5" i="45"/>
  <c r="AN41" i="45" s="1"/>
  <c r="AM5" i="45"/>
  <c r="AM41" i="45" s="1"/>
  <c r="AL5" i="45"/>
  <c r="AL41" i="45" s="1"/>
  <c r="AK5" i="45"/>
  <c r="AK41" i="45" s="1"/>
  <c r="AJ5" i="45"/>
  <c r="AJ41" i="45" s="1"/>
  <c r="AI5" i="45"/>
  <c r="AI41" i="45" s="1"/>
  <c r="AH5" i="45"/>
  <c r="AH41" i="45" s="1"/>
  <c r="AG5" i="45"/>
  <c r="AG41" i="45" s="1"/>
  <c r="AF5" i="45"/>
  <c r="AF41" i="45" s="1"/>
  <c r="AE5" i="45"/>
  <c r="AE41" i="45" s="1"/>
  <c r="AD5" i="45"/>
  <c r="AD41" i="45" s="1"/>
  <c r="AC5" i="45"/>
  <c r="AC41" i="45" s="1"/>
  <c r="AB5" i="45"/>
  <c r="AB41" i="45" s="1"/>
  <c r="AA5" i="45"/>
  <c r="AA41" i="45" s="1"/>
  <c r="Z5" i="45"/>
  <c r="Z41" i="45" s="1"/>
  <c r="Y5" i="45"/>
  <c r="Y41" i="45" s="1"/>
  <c r="X5" i="45"/>
  <c r="X41" i="45" s="1"/>
  <c r="W5" i="45"/>
  <c r="W41" i="45" s="1"/>
  <c r="V5" i="45"/>
  <c r="V41" i="45" s="1"/>
  <c r="U5" i="45"/>
  <c r="U41" i="45" s="1"/>
  <c r="T5" i="45"/>
  <c r="T41" i="45" s="1"/>
  <c r="S5" i="45"/>
  <c r="S41" i="45" s="1"/>
  <c r="R5" i="45"/>
  <c r="R41" i="45" s="1"/>
  <c r="Q5" i="45"/>
  <c r="Q41" i="45" s="1"/>
  <c r="P5" i="45"/>
  <c r="P41" i="45" s="1"/>
  <c r="O5" i="45"/>
  <c r="O41" i="45" s="1"/>
  <c r="N5" i="45"/>
  <c r="N41" i="45" s="1"/>
  <c r="M5" i="45"/>
  <c r="M41" i="45" s="1"/>
  <c r="L5" i="45"/>
  <c r="L41" i="45" s="1"/>
  <c r="K5" i="45"/>
  <c r="K41" i="45" s="1"/>
  <c r="J5" i="45"/>
  <c r="J41" i="45" s="1"/>
  <c r="I5" i="45"/>
  <c r="I41" i="45" s="1"/>
  <c r="H5" i="45"/>
  <c r="H41" i="45" s="1"/>
  <c r="G5" i="45"/>
  <c r="G41" i="45" s="1"/>
  <c r="F5" i="45"/>
  <c r="F41" i="45" s="1"/>
  <c r="AQ50" i="45"/>
  <c r="AQ51" i="45" s="1"/>
  <c r="AO50" i="45"/>
  <c r="AO51" i="45" s="1"/>
  <c r="AN50" i="45"/>
  <c r="AN51" i="45" s="1"/>
  <c r="AH50" i="45"/>
  <c r="AH51" i="45" s="1"/>
  <c r="AG50" i="45"/>
  <c r="AG51" i="45" s="1"/>
  <c r="AF50" i="45"/>
  <c r="AF51" i="45" s="1"/>
  <c r="AE50" i="45"/>
  <c r="AE51" i="45" s="1"/>
  <c r="Z50" i="45"/>
  <c r="Z51" i="45" s="1"/>
  <c r="Y50" i="45"/>
  <c r="Y51" i="45" s="1"/>
  <c r="X50" i="45"/>
  <c r="X51" i="45" s="1"/>
  <c r="Q50" i="45"/>
  <c r="Q51" i="45" s="1"/>
  <c r="P50" i="45"/>
  <c r="P51" i="45" s="1"/>
  <c r="K50" i="45"/>
  <c r="K51" i="45" s="1"/>
  <c r="J50" i="45"/>
  <c r="J51" i="45" s="1"/>
  <c r="I50" i="45"/>
  <c r="I51" i="45" s="1"/>
  <c r="H50" i="45"/>
  <c r="H51" i="45" s="1"/>
  <c r="AQ1" i="45"/>
  <c r="A1" i="45"/>
  <c r="AG86" i="44"/>
  <c r="AQ85" i="44"/>
  <c r="AG85" i="44"/>
  <c r="AQ84" i="44"/>
  <c r="AG84" i="44"/>
  <c r="AS47" i="44"/>
  <c r="AS48" i="44" s="1"/>
  <c r="AS49" i="44" s="1"/>
  <c r="AR47" i="44"/>
  <c r="AR48" i="44" s="1"/>
  <c r="AR49" i="44" s="1"/>
  <c r="AQ47" i="44"/>
  <c r="AQ48" i="44" s="1"/>
  <c r="AQ49" i="44" s="1"/>
  <c r="AP47" i="44"/>
  <c r="AP48" i="44" s="1"/>
  <c r="AP49" i="44" s="1"/>
  <c r="AO47" i="44"/>
  <c r="AO48" i="44" s="1"/>
  <c r="AO49" i="44" s="1"/>
  <c r="AN47" i="44"/>
  <c r="AN48" i="44" s="1"/>
  <c r="AN49" i="44" s="1"/>
  <c r="AM47" i="44"/>
  <c r="AM48" i="44" s="1"/>
  <c r="AM49" i="44" s="1"/>
  <c r="AL47" i="44"/>
  <c r="AL48" i="44" s="1"/>
  <c r="AL49" i="44" s="1"/>
  <c r="AK47" i="44"/>
  <c r="AK48" i="44" s="1"/>
  <c r="AK49" i="44" s="1"/>
  <c r="AJ47" i="44"/>
  <c r="AJ48" i="44" s="1"/>
  <c r="AJ49" i="44" s="1"/>
  <c r="AI47" i="44"/>
  <c r="AI48" i="44" s="1"/>
  <c r="AI49" i="44" s="1"/>
  <c r="AH47" i="44"/>
  <c r="AH48" i="44" s="1"/>
  <c r="AH49" i="44" s="1"/>
  <c r="AG47" i="44"/>
  <c r="AG48" i="44" s="1"/>
  <c r="AG49" i="44" s="1"/>
  <c r="AF47" i="44"/>
  <c r="AF48" i="44" s="1"/>
  <c r="AF49" i="44" s="1"/>
  <c r="AE47" i="44"/>
  <c r="AE48" i="44" s="1"/>
  <c r="AE49" i="44" s="1"/>
  <c r="AD47" i="44"/>
  <c r="AD48" i="44" s="1"/>
  <c r="AD49" i="44" s="1"/>
  <c r="AC47" i="44"/>
  <c r="AC48" i="44" s="1"/>
  <c r="AC49" i="44" s="1"/>
  <c r="AB47" i="44"/>
  <c r="AB48" i="44" s="1"/>
  <c r="AB49" i="44" s="1"/>
  <c r="AA47" i="44"/>
  <c r="AA48" i="44" s="1"/>
  <c r="AA49" i="44" s="1"/>
  <c r="Z47" i="44"/>
  <c r="Z48" i="44" s="1"/>
  <c r="Z49" i="44" s="1"/>
  <c r="Y47" i="44"/>
  <c r="Y48" i="44" s="1"/>
  <c r="Y49" i="44" s="1"/>
  <c r="X47" i="44"/>
  <c r="X48" i="44" s="1"/>
  <c r="X49" i="44" s="1"/>
  <c r="W47" i="44"/>
  <c r="W48" i="44" s="1"/>
  <c r="W49" i="44" s="1"/>
  <c r="V47" i="44"/>
  <c r="V48" i="44" s="1"/>
  <c r="V49" i="44" s="1"/>
  <c r="U47" i="44"/>
  <c r="U48" i="44" s="1"/>
  <c r="U49" i="44" s="1"/>
  <c r="T47" i="44"/>
  <c r="T48" i="44" s="1"/>
  <c r="T49" i="44" s="1"/>
  <c r="S47" i="44"/>
  <c r="S48" i="44" s="1"/>
  <c r="S49" i="44" s="1"/>
  <c r="R47" i="44"/>
  <c r="R48" i="44" s="1"/>
  <c r="R49" i="44" s="1"/>
  <c r="Q47" i="44"/>
  <c r="Q48" i="44" s="1"/>
  <c r="Q49" i="44" s="1"/>
  <c r="P47" i="44"/>
  <c r="P48" i="44" s="1"/>
  <c r="P49" i="44" s="1"/>
  <c r="O47" i="44"/>
  <c r="O48" i="44" s="1"/>
  <c r="O49" i="44" s="1"/>
  <c r="N47" i="44"/>
  <c r="N48" i="44" s="1"/>
  <c r="N49" i="44" s="1"/>
  <c r="M47" i="44"/>
  <c r="M48" i="44" s="1"/>
  <c r="M49" i="44" s="1"/>
  <c r="L47" i="44"/>
  <c r="L48" i="44" s="1"/>
  <c r="L49" i="44" s="1"/>
  <c r="K47" i="44"/>
  <c r="K48" i="44" s="1"/>
  <c r="K49" i="44" s="1"/>
  <c r="J47" i="44"/>
  <c r="J48" i="44" s="1"/>
  <c r="J49" i="44" s="1"/>
  <c r="I47" i="44"/>
  <c r="I48" i="44" s="1"/>
  <c r="I49" i="44" s="1"/>
  <c r="H47" i="44"/>
  <c r="H48" i="44" s="1"/>
  <c r="H49" i="44" s="1"/>
  <c r="G47" i="44"/>
  <c r="G48" i="44" s="1"/>
  <c r="G49" i="44" s="1"/>
  <c r="F47" i="44"/>
  <c r="F48" i="44" s="1"/>
  <c r="F49" i="44" s="1"/>
  <c r="AS44" i="44"/>
  <c r="AS45" i="44" s="1"/>
  <c r="AS46" i="44" s="1"/>
  <c r="AQ44" i="44"/>
  <c r="AQ45" i="44" s="1"/>
  <c r="AQ46" i="44" s="1"/>
  <c r="AO44" i="44"/>
  <c r="AO45" i="44" s="1"/>
  <c r="AO46" i="44" s="1"/>
  <c r="AM44" i="44"/>
  <c r="AM45" i="44" s="1"/>
  <c r="AM46" i="44" s="1"/>
  <c r="AK44" i="44"/>
  <c r="AK45" i="44" s="1"/>
  <c r="AK46" i="44" s="1"/>
  <c r="AI44" i="44"/>
  <c r="AI45" i="44" s="1"/>
  <c r="AI46" i="44" s="1"/>
  <c r="AG44" i="44"/>
  <c r="AG45" i="44" s="1"/>
  <c r="AG46" i="44" s="1"/>
  <c r="AE44" i="44"/>
  <c r="AE45" i="44" s="1"/>
  <c r="AE46" i="44" s="1"/>
  <c r="AC44" i="44"/>
  <c r="AC45" i="44" s="1"/>
  <c r="AC46" i="44" s="1"/>
  <c r="AB44" i="44"/>
  <c r="AB45" i="44" s="1"/>
  <c r="AB46" i="44" s="1"/>
  <c r="AA44" i="44"/>
  <c r="AA45" i="44" s="1"/>
  <c r="AA46" i="44" s="1"/>
  <c r="Y44" i="44"/>
  <c r="Y45" i="44" s="1"/>
  <c r="Y46" i="44" s="1"/>
  <c r="W44" i="44"/>
  <c r="W45" i="44" s="1"/>
  <c r="W46" i="44" s="1"/>
  <c r="U44" i="44"/>
  <c r="U45" i="44" s="1"/>
  <c r="U46" i="44" s="1"/>
  <c r="T44" i="44"/>
  <c r="T45" i="44" s="1"/>
  <c r="T46" i="44" s="1"/>
  <c r="S44" i="44"/>
  <c r="S45" i="44" s="1"/>
  <c r="S46" i="44" s="1"/>
  <c r="Q44" i="44"/>
  <c r="Q45" i="44" s="1"/>
  <c r="Q46" i="44" s="1"/>
  <c r="L44" i="44"/>
  <c r="L45" i="44" s="1"/>
  <c r="L46" i="44" s="1"/>
  <c r="AS43" i="44"/>
  <c r="AR43" i="44"/>
  <c r="AQ43" i="44"/>
  <c r="AP43" i="44"/>
  <c r="AO43" i="44"/>
  <c r="AN43" i="44"/>
  <c r="AM43" i="44"/>
  <c r="AM50" i="44" s="1"/>
  <c r="AM51" i="44" s="1"/>
  <c r="AL43" i="44"/>
  <c r="AK43" i="44"/>
  <c r="AK50" i="44" s="1"/>
  <c r="AK51" i="44" s="1"/>
  <c r="AJ43" i="44"/>
  <c r="AI43" i="44"/>
  <c r="AI50" i="44" s="1"/>
  <c r="AI51" i="44" s="1"/>
  <c r="AH43" i="44"/>
  <c r="AG43" i="44"/>
  <c r="AG50" i="44" s="1"/>
  <c r="AG51" i="44" s="1"/>
  <c r="AF43" i="44"/>
  <c r="AF50" i="44" s="1"/>
  <c r="AF51" i="44" s="1"/>
  <c r="AE43" i="44"/>
  <c r="AE50" i="44" s="1"/>
  <c r="AE51" i="44" s="1"/>
  <c r="AD43" i="44"/>
  <c r="AC43" i="44"/>
  <c r="AB43" i="44"/>
  <c r="AB50" i="44" s="1"/>
  <c r="AB51" i="44" s="1"/>
  <c r="AA43" i="44"/>
  <c r="AA50" i="44" s="1"/>
  <c r="AA51" i="44" s="1"/>
  <c r="Z43" i="44"/>
  <c r="Y43" i="44"/>
  <c r="X43" i="44"/>
  <c r="X50" i="44" s="1"/>
  <c r="X51" i="44" s="1"/>
  <c r="W43" i="44"/>
  <c r="W50" i="44" s="1"/>
  <c r="W51" i="44" s="1"/>
  <c r="V43" i="44"/>
  <c r="U43" i="44"/>
  <c r="U50" i="44" s="1"/>
  <c r="U51" i="44" s="1"/>
  <c r="T43" i="44"/>
  <c r="S43" i="44"/>
  <c r="S50" i="44" s="1"/>
  <c r="S51" i="44" s="1"/>
  <c r="R43" i="44"/>
  <c r="Q43" i="44"/>
  <c r="P43" i="44"/>
  <c r="O43" i="44"/>
  <c r="O50" i="44" s="1"/>
  <c r="O51" i="44" s="1"/>
  <c r="N43" i="44"/>
  <c r="M43" i="44"/>
  <c r="L43" i="44"/>
  <c r="K43" i="44"/>
  <c r="K50" i="44" s="1"/>
  <c r="K51" i="44" s="1"/>
  <c r="J43" i="44"/>
  <c r="I43" i="44"/>
  <c r="I50" i="44" s="1"/>
  <c r="I51" i="44" s="1"/>
  <c r="H43" i="44"/>
  <c r="G43" i="44"/>
  <c r="G50" i="44" s="1"/>
  <c r="G51" i="44" s="1"/>
  <c r="F43" i="44"/>
  <c r="AS42" i="44"/>
  <c r="AR42" i="44"/>
  <c r="AQ42" i="44"/>
  <c r="AP42" i="44"/>
  <c r="AO42" i="44"/>
  <c r="AN42" i="44"/>
  <c r="AM42" i="44"/>
  <c r="AL42" i="44"/>
  <c r="AK42" i="44"/>
  <c r="AJ42" i="44"/>
  <c r="AI42" i="44"/>
  <c r="AH42" i="44"/>
  <c r="AG42" i="44"/>
  <c r="AF42" i="44"/>
  <c r="AE42" i="44"/>
  <c r="AD42" i="44"/>
  <c r="AC42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AT40" i="44"/>
  <c r="AU40" i="44" s="1"/>
  <c r="AT39" i="44"/>
  <c r="AU39" i="44" s="1"/>
  <c r="AT38" i="44"/>
  <c r="AU38" i="44" s="1"/>
  <c r="AT37" i="44"/>
  <c r="AU37" i="44" s="1"/>
  <c r="AT36" i="44"/>
  <c r="AU36" i="44" s="1"/>
  <c r="AT35" i="44"/>
  <c r="J36" i="33" s="1"/>
  <c r="AT34" i="44"/>
  <c r="AU34" i="44" s="1"/>
  <c r="AT33" i="44"/>
  <c r="J34" i="33" s="1"/>
  <c r="AT32" i="44"/>
  <c r="AU32" i="44" s="1"/>
  <c r="AT31" i="44"/>
  <c r="AU31" i="44" s="1"/>
  <c r="AT30" i="44"/>
  <c r="AU30" i="44" s="1"/>
  <c r="AT29" i="44"/>
  <c r="AU29" i="44" s="1"/>
  <c r="AT28" i="44"/>
  <c r="AU28" i="44" s="1"/>
  <c r="AT27" i="44"/>
  <c r="J28" i="33" s="1"/>
  <c r="AT26" i="44"/>
  <c r="AU26" i="44" s="1"/>
  <c r="AT25" i="44"/>
  <c r="J26" i="33" s="1"/>
  <c r="AT24" i="44"/>
  <c r="AU24" i="44" s="1"/>
  <c r="AT23" i="44"/>
  <c r="AU23" i="44" s="1"/>
  <c r="AT22" i="44"/>
  <c r="AU22" i="44" s="1"/>
  <c r="AT21" i="44"/>
  <c r="AU21" i="44" s="1"/>
  <c r="AT20" i="44"/>
  <c r="AU20" i="44" s="1"/>
  <c r="AT19" i="44"/>
  <c r="J20" i="33" s="1"/>
  <c r="AT18" i="44"/>
  <c r="AU18" i="44" s="1"/>
  <c r="AT17" i="44"/>
  <c r="J18" i="33" s="1"/>
  <c r="AT16" i="44"/>
  <c r="AU16" i="44" s="1"/>
  <c r="AT15" i="44"/>
  <c r="AU15" i="44" s="1"/>
  <c r="AT14" i="44"/>
  <c r="AU14" i="44" s="1"/>
  <c r="AT13" i="44"/>
  <c r="AU13" i="44" s="1"/>
  <c r="AT12" i="44"/>
  <c r="AU12" i="44" s="1"/>
  <c r="AT11" i="44"/>
  <c r="J12" i="33" s="1"/>
  <c r="AT10" i="44"/>
  <c r="AU10" i="44" s="1"/>
  <c r="AT9" i="44"/>
  <c r="J10" i="33" s="1"/>
  <c r="AT8" i="44"/>
  <c r="AU8" i="44" s="1"/>
  <c r="AT7" i="44"/>
  <c r="AU7" i="44" s="1"/>
  <c r="AT6" i="44"/>
  <c r="J7" i="33" s="1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5" i="44"/>
  <c r="F41" i="44" s="1"/>
  <c r="AQ50" i="44"/>
  <c r="AQ51" i="44" s="1"/>
  <c r="AQ1" i="44"/>
  <c r="A1" i="44"/>
  <c r="AQ84" i="1"/>
  <c r="AU21" i="45" l="1"/>
  <c r="AU34" i="45"/>
  <c r="K37" i="33"/>
  <c r="K11" i="33"/>
  <c r="K32" i="33"/>
  <c r="K21" i="33"/>
  <c r="AU33" i="45"/>
  <c r="K40" i="33"/>
  <c r="K16" i="33"/>
  <c r="K38" i="33"/>
  <c r="K14" i="33"/>
  <c r="AS50" i="44"/>
  <c r="AS51" i="44" s="1"/>
  <c r="AR50" i="44"/>
  <c r="AR51" i="44" s="1"/>
  <c r="AP50" i="44"/>
  <c r="AP51" i="44" s="1"/>
  <c r="AN50" i="44"/>
  <c r="AN51" i="44" s="1"/>
  <c r="AL50" i="44"/>
  <c r="AL51" i="44" s="1"/>
  <c r="AH50" i="44"/>
  <c r="AH51" i="44" s="1"/>
  <c r="Z50" i="44"/>
  <c r="Z51" i="44" s="1"/>
  <c r="T50" i="44"/>
  <c r="T51" i="44" s="1"/>
  <c r="J38" i="33"/>
  <c r="J35" i="33"/>
  <c r="AU35" i="44"/>
  <c r="R50" i="44"/>
  <c r="R51" i="44" s="1"/>
  <c r="J31" i="33"/>
  <c r="J30" i="33"/>
  <c r="J27" i="33"/>
  <c r="AU25" i="44"/>
  <c r="AU19" i="44"/>
  <c r="J15" i="33"/>
  <c r="J14" i="33"/>
  <c r="AO50" i="44"/>
  <c r="AO51" i="44" s="1"/>
  <c r="AJ50" i="44"/>
  <c r="AJ51" i="44" s="1"/>
  <c r="AD50" i="44"/>
  <c r="AD51" i="44" s="1"/>
  <c r="AC50" i="44"/>
  <c r="AC51" i="44" s="1"/>
  <c r="Y50" i="44"/>
  <c r="Y51" i="44" s="1"/>
  <c r="V50" i="44"/>
  <c r="V51" i="44" s="1"/>
  <c r="Q50" i="44"/>
  <c r="Q51" i="44" s="1"/>
  <c r="P50" i="44"/>
  <c r="P51" i="44" s="1"/>
  <c r="N50" i="44"/>
  <c r="N51" i="44" s="1"/>
  <c r="L50" i="44"/>
  <c r="L51" i="44" s="1"/>
  <c r="J50" i="44"/>
  <c r="J51" i="44" s="1"/>
  <c r="H50" i="44"/>
  <c r="H51" i="44" s="1"/>
  <c r="K30" i="33"/>
  <c r="AU35" i="45"/>
  <c r="K20" i="33"/>
  <c r="AU25" i="45"/>
  <c r="K27" i="33"/>
  <c r="K19" i="33"/>
  <c r="K10" i="33"/>
  <c r="K18" i="33"/>
  <c r="K13" i="33"/>
  <c r="K41" i="33"/>
  <c r="K33" i="33"/>
  <c r="K25" i="33"/>
  <c r="K17" i="33"/>
  <c r="K24" i="33"/>
  <c r="AU11" i="45"/>
  <c r="K39" i="33"/>
  <c r="K31" i="33"/>
  <c r="K23" i="33"/>
  <c r="K15" i="33"/>
  <c r="J39" i="33"/>
  <c r="J23" i="33"/>
  <c r="J22" i="33"/>
  <c r="AU27" i="44"/>
  <c r="AU33" i="44"/>
  <c r="J37" i="33"/>
  <c r="J29" i="33"/>
  <c r="J21" i="33"/>
  <c r="J13" i="33"/>
  <c r="AU11" i="44"/>
  <c r="AU17" i="44"/>
  <c r="J19" i="33"/>
  <c r="J41" i="33"/>
  <c r="J33" i="33"/>
  <c r="J25" i="33"/>
  <c r="J17" i="33"/>
  <c r="J40" i="33"/>
  <c r="J32" i="33"/>
  <c r="J24" i="33"/>
  <c r="J16" i="33"/>
  <c r="K9" i="33"/>
  <c r="M50" i="45"/>
  <c r="M51" i="45" s="1"/>
  <c r="L44" i="45"/>
  <c r="L45" i="45" s="1"/>
  <c r="L46" i="45" s="1"/>
  <c r="AU9" i="44"/>
  <c r="J11" i="33"/>
  <c r="J9" i="33"/>
  <c r="J8" i="33"/>
  <c r="AT4" i="44"/>
  <c r="M50" i="44"/>
  <c r="M51" i="44" s="1"/>
  <c r="D81" i="45"/>
  <c r="F50" i="45"/>
  <c r="F51" i="45" s="1"/>
  <c r="F44" i="45"/>
  <c r="F45" i="45" s="1"/>
  <c r="F46" i="45" s="1"/>
  <c r="N50" i="45"/>
  <c r="N51" i="45" s="1"/>
  <c r="N44" i="45"/>
  <c r="N45" i="45" s="1"/>
  <c r="N46" i="45" s="1"/>
  <c r="AT4" i="45"/>
  <c r="D82" i="45"/>
  <c r="AU7" i="45"/>
  <c r="AT43" i="45"/>
  <c r="D83" i="45" s="1"/>
  <c r="G50" i="45"/>
  <c r="G51" i="45" s="1"/>
  <c r="G44" i="45"/>
  <c r="G45" i="45" s="1"/>
  <c r="G46" i="45" s="1"/>
  <c r="O50" i="45"/>
  <c r="O51" i="45" s="1"/>
  <c r="O44" i="45"/>
  <c r="O45" i="45" s="1"/>
  <c r="O46" i="45" s="1"/>
  <c r="H44" i="45"/>
  <c r="H45" i="45" s="1"/>
  <c r="H46" i="45" s="1"/>
  <c r="AU6" i="45"/>
  <c r="I44" i="45"/>
  <c r="I45" i="45" s="1"/>
  <c r="I46" i="45" s="1"/>
  <c r="J44" i="45"/>
  <c r="J45" i="45" s="1"/>
  <c r="J46" i="45" s="1"/>
  <c r="K44" i="45"/>
  <c r="K45" i="45" s="1"/>
  <c r="K46" i="45" s="1"/>
  <c r="D81" i="44"/>
  <c r="N44" i="44"/>
  <c r="N45" i="44" s="1"/>
  <c r="N46" i="44" s="1"/>
  <c r="F50" i="44"/>
  <c r="F51" i="44" s="1"/>
  <c r="G44" i="44"/>
  <c r="G45" i="44" s="1"/>
  <c r="G46" i="44" s="1"/>
  <c r="O44" i="44"/>
  <c r="O45" i="44" s="1"/>
  <c r="O46" i="44" s="1"/>
  <c r="F44" i="44"/>
  <c r="F45" i="44" s="1"/>
  <c r="F46" i="44" s="1"/>
  <c r="H44" i="44"/>
  <c r="H45" i="44" s="1"/>
  <c r="H46" i="44" s="1"/>
  <c r="AU6" i="44"/>
  <c r="I44" i="44"/>
  <c r="I45" i="44" s="1"/>
  <c r="I46" i="44" s="1"/>
  <c r="AT43" i="44"/>
  <c r="D83" i="44" s="1"/>
  <c r="D82" i="44"/>
  <c r="J44" i="44"/>
  <c r="J45" i="44" s="1"/>
  <c r="J46" i="44" s="1"/>
  <c r="K44" i="44"/>
  <c r="K45" i="44" s="1"/>
  <c r="K46" i="44" s="1"/>
  <c r="O42" i="33"/>
  <c r="M42" i="33"/>
  <c r="N42" i="33"/>
  <c r="L42" i="33"/>
  <c r="E76" i="45" l="1"/>
  <c r="E74" i="45"/>
  <c r="E77" i="45"/>
  <c r="E75" i="45"/>
  <c r="E73" i="45"/>
  <c r="E76" i="44"/>
  <c r="E74" i="44"/>
  <c r="E77" i="44"/>
  <c r="E75" i="44"/>
  <c r="E73" i="44"/>
  <c r="F4" i="6"/>
  <c r="E4" i="6" s="1"/>
  <c r="G4" i="6" l="1"/>
  <c r="B6" i="45"/>
  <c r="B6" i="44"/>
  <c r="E78" i="45"/>
  <c r="F78" i="45" s="1"/>
  <c r="H77" i="45"/>
  <c r="H75" i="45"/>
  <c r="H73" i="45"/>
  <c r="F73" i="45"/>
  <c r="H74" i="45"/>
  <c r="H76" i="45"/>
  <c r="E85" i="45"/>
  <c r="F75" i="45"/>
  <c r="I77" i="45"/>
  <c r="F77" i="45"/>
  <c r="E86" i="45"/>
  <c r="F74" i="45"/>
  <c r="I74" i="45"/>
  <c r="F76" i="45"/>
  <c r="F76" i="44"/>
  <c r="E78" i="44"/>
  <c r="F78" i="44" s="1"/>
  <c r="H74" i="44"/>
  <c r="H77" i="44"/>
  <c r="H75" i="44"/>
  <c r="H73" i="44"/>
  <c r="H76" i="44"/>
  <c r="F73" i="44"/>
  <c r="E85" i="44"/>
  <c r="F77" i="44"/>
  <c r="E86" i="44"/>
  <c r="F75" i="44"/>
  <c r="F74" i="44"/>
  <c r="F4" i="1"/>
  <c r="F44" i="1" s="1"/>
  <c r="F45" i="1" s="1"/>
  <c r="F46" i="1" s="1"/>
  <c r="A2" i="1"/>
  <c r="O56" i="33"/>
  <c r="AT40" i="1"/>
  <c r="AU40" i="1" s="1"/>
  <c r="AT39" i="1"/>
  <c r="AT38" i="1"/>
  <c r="AT37" i="1"/>
  <c r="AU37" i="1" s="1"/>
  <c r="I38" i="33"/>
  <c r="AT36" i="1"/>
  <c r="AU36" i="1" s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U10" i="1" s="1"/>
  <c r="AT8" i="1"/>
  <c r="AU8" i="1" s="1"/>
  <c r="AT7" i="1"/>
  <c r="AT9" i="1"/>
  <c r="AU9" i="1" s="1"/>
  <c r="AT6" i="1"/>
  <c r="AG84" i="1"/>
  <c r="H44" i="1"/>
  <c r="H45" i="1" s="1"/>
  <c r="H46" i="1" s="1"/>
  <c r="G44" i="1"/>
  <c r="G45" i="1" s="1"/>
  <c r="G46" i="1" s="1"/>
  <c r="I44" i="1"/>
  <c r="I45" i="1" s="1"/>
  <c r="I46" i="1" s="1"/>
  <c r="J44" i="1"/>
  <c r="J45" i="1" s="1"/>
  <c r="J46" i="1" s="1"/>
  <c r="K44" i="1"/>
  <c r="K45" i="1" s="1"/>
  <c r="K46" i="1" s="1"/>
  <c r="L44" i="1"/>
  <c r="L45" i="1" s="1"/>
  <c r="L46" i="1" s="1"/>
  <c r="M44" i="1"/>
  <c r="M45" i="1" s="1"/>
  <c r="M46" i="1" s="1"/>
  <c r="N44" i="1"/>
  <c r="N45" i="1" s="1"/>
  <c r="N46" i="1" s="1"/>
  <c r="R44" i="1"/>
  <c r="R45" i="1" s="1"/>
  <c r="R46" i="1" s="1"/>
  <c r="Q57" i="33"/>
  <c r="O58" i="33"/>
  <c r="O57" i="33"/>
  <c r="M43" i="33"/>
  <c r="N43" i="33"/>
  <c r="O43" i="33"/>
  <c r="L43" i="33"/>
  <c r="A3" i="33"/>
  <c r="A1" i="33"/>
  <c r="A1" i="1"/>
  <c r="X44" i="1"/>
  <c r="X45" i="1" s="1"/>
  <c r="X46" i="1" s="1"/>
  <c r="Y44" i="1"/>
  <c r="Y45" i="1" s="1"/>
  <c r="Y46" i="1" s="1"/>
  <c r="Z44" i="1"/>
  <c r="Z45" i="1" s="1"/>
  <c r="Z46" i="1" s="1"/>
  <c r="AB44" i="1"/>
  <c r="AB45" i="1" s="1"/>
  <c r="AB46" i="1" s="1"/>
  <c r="AD44" i="1"/>
  <c r="AD45" i="1" s="1"/>
  <c r="AD46" i="1" s="1"/>
  <c r="AR50" i="1"/>
  <c r="AR51" i="1" s="1"/>
  <c r="AS50" i="1"/>
  <c r="AS51" i="1" s="1"/>
  <c r="G5" i="1"/>
  <c r="G41" i="1" s="1"/>
  <c r="H5" i="1"/>
  <c r="H41" i="1" s="1"/>
  <c r="I5" i="1"/>
  <c r="I41" i="1" s="1"/>
  <c r="J5" i="1"/>
  <c r="J41" i="1" s="1"/>
  <c r="K5" i="1"/>
  <c r="K41" i="1" s="1"/>
  <c r="L5" i="1"/>
  <c r="L41" i="1" s="1"/>
  <c r="M5" i="1"/>
  <c r="M41" i="1" s="1"/>
  <c r="N5" i="1"/>
  <c r="N41" i="1" s="1"/>
  <c r="O5" i="1"/>
  <c r="O41" i="1" s="1"/>
  <c r="P5" i="1"/>
  <c r="P41" i="1" s="1"/>
  <c r="Q5" i="1"/>
  <c r="Q41" i="1" s="1"/>
  <c r="R5" i="1"/>
  <c r="R41" i="1" s="1"/>
  <c r="S5" i="1"/>
  <c r="S41" i="1" s="1"/>
  <c r="T5" i="1"/>
  <c r="T41" i="1" s="1"/>
  <c r="U5" i="1"/>
  <c r="U41" i="1" s="1"/>
  <c r="V5" i="1"/>
  <c r="V41" i="1" s="1"/>
  <c r="W5" i="1"/>
  <c r="W41" i="1" s="1"/>
  <c r="X5" i="1"/>
  <c r="X41" i="1" s="1"/>
  <c r="Y5" i="1"/>
  <c r="Y41" i="1" s="1"/>
  <c r="Z5" i="1"/>
  <c r="Z41" i="1" s="1"/>
  <c r="AA5" i="1"/>
  <c r="AA41" i="1" s="1"/>
  <c r="AB5" i="1"/>
  <c r="AB41" i="1" s="1"/>
  <c r="AC5" i="1"/>
  <c r="AC41" i="1" s="1"/>
  <c r="AD5" i="1"/>
  <c r="AD41" i="1" s="1"/>
  <c r="AE5" i="1"/>
  <c r="AE41" i="1" s="1"/>
  <c r="AF5" i="1"/>
  <c r="AF41" i="1" s="1"/>
  <c r="AG5" i="1"/>
  <c r="AG41" i="1" s="1"/>
  <c r="AH5" i="1"/>
  <c r="AH41" i="1" s="1"/>
  <c r="AI5" i="1"/>
  <c r="AI41" i="1" s="1"/>
  <c r="AJ5" i="1"/>
  <c r="AJ41" i="1" s="1"/>
  <c r="AK5" i="1"/>
  <c r="AK41" i="1" s="1"/>
  <c r="AL5" i="1"/>
  <c r="AL41" i="1" s="1"/>
  <c r="AM5" i="1"/>
  <c r="AM41" i="1" s="1"/>
  <c r="AN5" i="1"/>
  <c r="AN41" i="1" s="1"/>
  <c r="AO5" i="1"/>
  <c r="AO41" i="1" s="1"/>
  <c r="AP5" i="1"/>
  <c r="AP41" i="1" s="1"/>
  <c r="AQ5" i="1"/>
  <c r="AQ41" i="1" s="1"/>
  <c r="AR5" i="1"/>
  <c r="AR41" i="1" s="1"/>
  <c r="AS5" i="1"/>
  <c r="AS41" i="1" s="1"/>
  <c r="F5" i="1"/>
  <c r="F41" i="1" s="1"/>
  <c r="AQ85" i="1"/>
  <c r="AG86" i="1"/>
  <c r="AG85" i="1"/>
  <c r="V44" i="1"/>
  <c r="V45" i="1" s="1"/>
  <c r="V46" i="1" s="1"/>
  <c r="W44" i="1"/>
  <c r="W45" i="1" s="1"/>
  <c r="W46" i="1" s="1"/>
  <c r="AA44" i="1"/>
  <c r="AA45" i="1" s="1"/>
  <c r="AA46" i="1" s="1"/>
  <c r="AC44" i="1"/>
  <c r="AC45" i="1" s="1"/>
  <c r="AC46" i="1" s="1"/>
  <c r="AE44" i="1"/>
  <c r="AE45" i="1" s="1"/>
  <c r="AE46" i="1" s="1"/>
  <c r="AF44" i="1"/>
  <c r="AF45" i="1" s="1"/>
  <c r="AF46" i="1" s="1"/>
  <c r="AG44" i="1"/>
  <c r="AG45" i="1" s="1"/>
  <c r="AG46" i="1" s="1"/>
  <c r="AH44" i="1"/>
  <c r="AH45" i="1" s="1"/>
  <c r="AH46" i="1" s="1"/>
  <c r="AI44" i="1"/>
  <c r="AI45" i="1" s="1"/>
  <c r="AI46" i="1" s="1"/>
  <c r="AJ44" i="1"/>
  <c r="AJ45" i="1" s="1"/>
  <c r="AJ46" i="1" s="1"/>
  <c r="AK44" i="1"/>
  <c r="AK45" i="1" s="1"/>
  <c r="AK46" i="1" s="1"/>
  <c r="AL44" i="1"/>
  <c r="AL45" i="1" s="1"/>
  <c r="AL46" i="1" s="1"/>
  <c r="AM44" i="1"/>
  <c r="AM45" i="1" s="1"/>
  <c r="AM46" i="1" s="1"/>
  <c r="AN44" i="1"/>
  <c r="AN45" i="1" s="1"/>
  <c r="AN46" i="1" s="1"/>
  <c r="AO44" i="1"/>
  <c r="AO45" i="1" s="1"/>
  <c r="AO46" i="1" s="1"/>
  <c r="AP44" i="1"/>
  <c r="AP45" i="1" s="1"/>
  <c r="AP46" i="1" s="1"/>
  <c r="AQ44" i="1"/>
  <c r="AQ45" i="1" s="1"/>
  <c r="AQ46" i="1" s="1"/>
  <c r="AR44" i="1"/>
  <c r="AR45" i="1"/>
  <c r="AR46" i="1" s="1"/>
  <c r="AS44" i="1"/>
  <c r="AS45" i="1"/>
  <c r="AS46" i="1" s="1"/>
  <c r="P44" i="1"/>
  <c r="P45" i="1" s="1"/>
  <c r="P46" i="1" s="1"/>
  <c r="Q44" i="1"/>
  <c r="Q45" i="1" s="1"/>
  <c r="Q46" i="1" s="1"/>
  <c r="S44" i="1"/>
  <c r="S45" i="1" s="1"/>
  <c r="S46" i="1" s="1"/>
  <c r="T44" i="1"/>
  <c r="T45" i="1" s="1"/>
  <c r="T46" i="1" s="1"/>
  <c r="U44" i="1"/>
  <c r="U45" i="1" s="1"/>
  <c r="U46" i="1" s="1"/>
  <c r="G47" i="1"/>
  <c r="G48" i="1" s="1"/>
  <c r="G49" i="1" s="1"/>
  <c r="H47" i="1"/>
  <c r="H48" i="1" s="1"/>
  <c r="H49" i="1" s="1"/>
  <c r="I47" i="1"/>
  <c r="I48" i="1" s="1"/>
  <c r="I49" i="1" s="1"/>
  <c r="J47" i="1"/>
  <c r="J48" i="1" s="1"/>
  <c r="J49" i="1" s="1"/>
  <c r="K47" i="1"/>
  <c r="K48" i="1" s="1"/>
  <c r="K49" i="1" s="1"/>
  <c r="L47" i="1"/>
  <c r="L48" i="1" s="1"/>
  <c r="L49" i="1" s="1"/>
  <c r="M47" i="1"/>
  <c r="M48" i="1" s="1"/>
  <c r="M49" i="1" s="1"/>
  <c r="N47" i="1"/>
  <c r="N48" i="1" s="1"/>
  <c r="N49" i="1" s="1"/>
  <c r="O47" i="1"/>
  <c r="O48" i="1" s="1"/>
  <c r="O49" i="1" s="1"/>
  <c r="P47" i="1"/>
  <c r="P48" i="1" s="1"/>
  <c r="P49" i="1" s="1"/>
  <c r="Q47" i="1"/>
  <c r="Q48" i="1" s="1"/>
  <c r="Q49" i="1" s="1"/>
  <c r="R47" i="1"/>
  <c r="R48" i="1" s="1"/>
  <c r="R49" i="1" s="1"/>
  <c r="S47" i="1"/>
  <c r="S48" i="1" s="1"/>
  <c r="S49" i="1" s="1"/>
  <c r="T47" i="1"/>
  <c r="T48" i="1" s="1"/>
  <c r="T49" i="1" s="1"/>
  <c r="U47" i="1"/>
  <c r="U48" i="1" s="1"/>
  <c r="U49" i="1" s="1"/>
  <c r="V47" i="1"/>
  <c r="V48" i="1" s="1"/>
  <c r="V49" i="1" s="1"/>
  <c r="W47" i="1"/>
  <c r="W48" i="1" s="1"/>
  <c r="W49" i="1" s="1"/>
  <c r="X47" i="1"/>
  <c r="X48" i="1" s="1"/>
  <c r="X49" i="1" s="1"/>
  <c r="Y47" i="1"/>
  <c r="Y48" i="1" s="1"/>
  <c r="Y49" i="1" s="1"/>
  <c r="Z47" i="1"/>
  <c r="Z48" i="1" s="1"/>
  <c r="Z49" i="1" s="1"/>
  <c r="AA47" i="1"/>
  <c r="AA48" i="1" s="1"/>
  <c r="AA49" i="1" s="1"/>
  <c r="AB47" i="1"/>
  <c r="AB48" i="1" s="1"/>
  <c r="AB49" i="1" s="1"/>
  <c r="AC47" i="1"/>
  <c r="AC48" i="1" s="1"/>
  <c r="AC49" i="1" s="1"/>
  <c r="AD47" i="1"/>
  <c r="AD48" i="1" s="1"/>
  <c r="AD49" i="1" s="1"/>
  <c r="AE47" i="1"/>
  <c r="AE48" i="1" s="1"/>
  <c r="AE49" i="1" s="1"/>
  <c r="AF47" i="1"/>
  <c r="AF48" i="1" s="1"/>
  <c r="AF49" i="1" s="1"/>
  <c r="AG47" i="1"/>
  <c r="AG48" i="1" s="1"/>
  <c r="AG49" i="1" s="1"/>
  <c r="AH47" i="1"/>
  <c r="AH48" i="1" s="1"/>
  <c r="AH49" i="1" s="1"/>
  <c r="AI47" i="1"/>
  <c r="AI48" i="1" s="1"/>
  <c r="AI49" i="1" s="1"/>
  <c r="AJ47" i="1"/>
  <c r="AJ48" i="1" s="1"/>
  <c r="AJ49" i="1" s="1"/>
  <c r="AK47" i="1"/>
  <c r="AK48" i="1" s="1"/>
  <c r="AK49" i="1" s="1"/>
  <c r="AL47" i="1"/>
  <c r="AL48" i="1" s="1"/>
  <c r="AL49" i="1" s="1"/>
  <c r="AM47" i="1"/>
  <c r="AM48" i="1" s="1"/>
  <c r="AM49" i="1" s="1"/>
  <c r="AN47" i="1"/>
  <c r="AN48" i="1" s="1"/>
  <c r="AN49" i="1" s="1"/>
  <c r="AO47" i="1"/>
  <c r="AO48" i="1" s="1"/>
  <c r="AO49" i="1" s="1"/>
  <c r="AP47" i="1"/>
  <c r="AP48" i="1" s="1"/>
  <c r="AP49" i="1" s="1"/>
  <c r="AQ47" i="1"/>
  <c r="AQ48" i="1" s="1"/>
  <c r="AQ49" i="1" s="1"/>
  <c r="AR47" i="1"/>
  <c r="AR48" i="1"/>
  <c r="AR49" i="1" s="1"/>
  <c r="AS47" i="1"/>
  <c r="AS48" i="1"/>
  <c r="AS49" i="1" s="1"/>
  <c r="F47" i="1"/>
  <c r="F48" i="1" s="1"/>
  <c r="F49" i="1" s="1"/>
  <c r="AE50" i="1"/>
  <c r="AE51" i="1" s="1"/>
  <c r="AG50" i="1"/>
  <c r="AG51" i="1" s="1"/>
  <c r="AH50" i="1"/>
  <c r="AH51" i="1" s="1"/>
  <c r="AI50" i="1"/>
  <c r="AI51" i="1" s="1"/>
  <c r="AJ50" i="1"/>
  <c r="AJ51" i="1" s="1"/>
  <c r="AK50" i="1"/>
  <c r="AK51" i="1" s="1"/>
  <c r="AL50" i="1"/>
  <c r="AL51" i="1" s="1"/>
  <c r="AM50" i="1"/>
  <c r="AM51" i="1" s="1"/>
  <c r="AN50" i="1"/>
  <c r="AN51" i="1" s="1"/>
  <c r="AO50" i="1"/>
  <c r="AO51" i="1" s="1"/>
  <c r="AP50" i="1"/>
  <c r="AP51" i="1" s="1"/>
  <c r="AQ50" i="1"/>
  <c r="AQ51" i="1" s="1"/>
  <c r="AR43" i="1"/>
  <c r="AS43" i="1"/>
  <c r="AS42" i="1"/>
  <c r="AR42" i="1"/>
  <c r="AS9" i="7"/>
  <c r="AQ1" i="1"/>
  <c r="AS14" i="7"/>
  <c r="AS19" i="7"/>
  <c r="A2" i="33"/>
  <c r="AD50" i="1" l="1"/>
  <c r="AD51" i="1" s="1"/>
  <c r="AF50" i="1"/>
  <c r="AF51" i="1" s="1"/>
  <c r="I77" i="44"/>
  <c r="I75" i="44"/>
  <c r="I37" i="33"/>
  <c r="H50" i="1"/>
  <c r="H51" i="1" s="1"/>
  <c r="AB50" i="1"/>
  <c r="AB51" i="1" s="1"/>
  <c r="X50" i="1"/>
  <c r="X51" i="1" s="1"/>
  <c r="AC50" i="1"/>
  <c r="AC51" i="1" s="1"/>
  <c r="AA50" i="1"/>
  <c r="AA51" i="1" s="1"/>
  <c r="Z50" i="1"/>
  <c r="Z51" i="1" s="1"/>
  <c r="Y50" i="1"/>
  <c r="Y51" i="1" s="1"/>
  <c r="W50" i="1"/>
  <c r="W51" i="1" s="1"/>
  <c r="V50" i="1"/>
  <c r="V51" i="1" s="1"/>
  <c r="U50" i="1"/>
  <c r="U51" i="1" s="1"/>
  <c r="T50" i="1"/>
  <c r="T51" i="1" s="1"/>
  <c r="S50" i="1"/>
  <c r="S51" i="1" s="1"/>
  <c r="R50" i="1"/>
  <c r="R51" i="1" s="1"/>
  <c r="Q50" i="1"/>
  <c r="Q51" i="1" s="1"/>
  <c r="P50" i="1"/>
  <c r="P51" i="1" s="1"/>
  <c r="I19" i="33"/>
  <c r="P19" i="33" s="1"/>
  <c r="AU18" i="1"/>
  <c r="I20" i="33"/>
  <c r="P20" i="33" s="1"/>
  <c r="AU19" i="1"/>
  <c r="I13" i="33"/>
  <c r="P13" i="33" s="1"/>
  <c r="AU12" i="1"/>
  <c r="I21" i="33"/>
  <c r="P21" i="33" s="1"/>
  <c r="AU20" i="1"/>
  <c r="I29" i="33"/>
  <c r="P29" i="33" s="1"/>
  <c r="AU28" i="1"/>
  <c r="I14" i="33"/>
  <c r="P14" i="33" s="1"/>
  <c r="AU13" i="1"/>
  <c r="I22" i="33"/>
  <c r="P22" i="33" s="1"/>
  <c r="AU21" i="1"/>
  <c r="I30" i="33"/>
  <c r="P30" i="33" s="1"/>
  <c r="AU29" i="1"/>
  <c r="I27" i="33"/>
  <c r="P27" i="33" s="1"/>
  <c r="AU26" i="1"/>
  <c r="I28" i="33"/>
  <c r="AU27" i="1"/>
  <c r="I15" i="33"/>
  <c r="P15" i="33" s="1"/>
  <c r="AU14" i="1"/>
  <c r="I23" i="33"/>
  <c r="P23" i="33" s="1"/>
  <c r="AU22" i="1"/>
  <c r="I31" i="33"/>
  <c r="P31" i="33" s="1"/>
  <c r="AU30" i="1"/>
  <c r="I16" i="33"/>
  <c r="P16" i="33" s="1"/>
  <c r="AU15" i="1"/>
  <c r="I24" i="33"/>
  <c r="P24" i="33" s="1"/>
  <c r="AU23" i="1"/>
  <c r="I32" i="33"/>
  <c r="P32" i="33" s="1"/>
  <c r="AU31" i="1"/>
  <c r="I8" i="33"/>
  <c r="P8" i="33" s="1"/>
  <c r="AU7" i="1"/>
  <c r="I17" i="33"/>
  <c r="P17" i="33" s="1"/>
  <c r="AU16" i="1"/>
  <c r="I25" i="33"/>
  <c r="P25" i="33" s="1"/>
  <c r="AU24" i="1"/>
  <c r="I33" i="33"/>
  <c r="P33" i="33" s="1"/>
  <c r="AU32" i="1"/>
  <c r="I39" i="33"/>
  <c r="P39" i="33" s="1"/>
  <c r="AU38" i="1"/>
  <c r="I35" i="33"/>
  <c r="P35" i="33" s="1"/>
  <c r="AU34" i="1"/>
  <c r="I12" i="33"/>
  <c r="P12" i="33" s="1"/>
  <c r="AU11" i="1"/>
  <c r="I36" i="33"/>
  <c r="AU35" i="1"/>
  <c r="I18" i="33"/>
  <c r="P18" i="33" s="1"/>
  <c r="AU17" i="1"/>
  <c r="I26" i="33"/>
  <c r="P26" i="33" s="1"/>
  <c r="AU25" i="1"/>
  <c r="I34" i="33"/>
  <c r="AU33" i="1"/>
  <c r="I40" i="33"/>
  <c r="P40" i="33" s="1"/>
  <c r="AU39" i="1"/>
  <c r="I7" i="33"/>
  <c r="P7" i="33" s="1"/>
  <c r="R7" i="33" s="1"/>
  <c r="AU6" i="1"/>
  <c r="I86" i="45"/>
  <c r="H86" i="45" s="1"/>
  <c r="F86" i="45"/>
  <c r="I76" i="45"/>
  <c r="I75" i="45"/>
  <c r="I73" i="45"/>
  <c r="F85" i="45"/>
  <c r="I85" i="45"/>
  <c r="H85" i="45" s="1"/>
  <c r="I86" i="44"/>
  <c r="H86" i="44" s="1"/>
  <c r="F86" i="44"/>
  <c r="I73" i="44"/>
  <c r="I85" i="44"/>
  <c r="H85" i="44" s="1"/>
  <c r="F85" i="44"/>
  <c r="I74" i="44"/>
  <c r="I76" i="44"/>
  <c r="I11" i="33"/>
  <c r="P11" i="33" s="1"/>
  <c r="I10" i="33"/>
  <c r="P10" i="33" s="1"/>
  <c r="I9" i="33"/>
  <c r="P9" i="33" s="1"/>
  <c r="O50" i="1"/>
  <c r="O51" i="1" s="1"/>
  <c r="P37" i="33"/>
  <c r="K43" i="33"/>
  <c r="J43" i="33"/>
  <c r="O44" i="1"/>
  <c r="O45" i="1" s="1"/>
  <c r="O46" i="1" s="1"/>
  <c r="P34" i="33"/>
  <c r="I41" i="33"/>
  <c r="P41" i="33" s="1"/>
  <c r="F50" i="1"/>
  <c r="F51" i="1" s="1"/>
  <c r="M50" i="1"/>
  <c r="M51" i="1" s="1"/>
  <c r="P38" i="33"/>
  <c r="N50" i="1"/>
  <c r="N51" i="1" s="1"/>
  <c r="L50" i="1"/>
  <c r="L51" i="1" s="1"/>
  <c r="G50" i="1"/>
  <c r="G51" i="1" s="1"/>
  <c r="P36" i="33"/>
  <c r="K50" i="1"/>
  <c r="K51" i="1" s="1"/>
  <c r="D81" i="1"/>
  <c r="D82" i="1"/>
  <c r="AT43" i="1"/>
  <c r="D83" i="1" s="1"/>
  <c r="AT4" i="1"/>
  <c r="J50" i="1"/>
  <c r="J51" i="1" s="1"/>
  <c r="I50" i="1"/>
  <c r="I51" i="1" s="1"/>
  <c r="B7" i="33"/>
  <c r="B6" i="1"/>
  <c r="F5" i="6"/>
  <c r="Q7" i="33" l="1"/>
  <c r="E75" i="1"/>
  <c r="F75" i="1" s="1"/>
  <c r="G5" i="6"/>
  <c r="E5" i="6"/>
  <c r="E76" i="1"/>
  <c r="F76" i="1" s="1"/>
  <c r="E74" i="1"/>
  <c r="F74" i="1" s="1"/>
  <c r="E73" i="1"/>
  <c r="E77" i="1"/>
  <c r="F77" i="1" s="1"/>
  <c r="R14" i="33"/>
  <c r="Q14" i="33"/>
  <c r="R16" i="33"/>
  <c r="Q16" i="33"/>
  <c r="Q18" i="33"/>
  <c r="R18" i="33"/>
  <c r="Q39" i="33"/>
  <c r="R39" i="33"/>
  <c r="R21" i="33"/>
  <c r="Q21" i="33"/>
  <c r="R8" i="33"/>
  <c r="Q8" i="33"/>
  <c r="R35" i="33"/>
  <c r="Q35" i="33"/>
  <c r="R24" i="33"/>
  <c r="Q24" i="33"/>
  <c r="R38" i="33"/>
  <c r="Q38" i="33"/>
  <c r="R36" i="33"/>
  <c r="Q36" i="33"/>
  <c r="R27" i="33"/>
  <c r="Q27" i="33"/>
  <c r="R37" i="33"/>
  <c r="Q37" i="33"/>
  <c r="R33" i="33"/>
  <c r="Q33" i="33"/>
  <c r="R20" i="33"/>
  <c r="Q20" i="33"/>
  <c r="Q23" i="33"/>
  <c r="R23" i="33"/>
  <c r="R25" i="33"/>
  <c r="Q25" i="33"/>
  <c r="R12" i="33"/>
  <c r="Q12" i="33"/>
  <c r="Q15" i="33"/>
  <c r="R15" i="33"/>
  <c r="R9" i="33"/>
  <c r="Q9" i="33"/>
  <c r="R17" i="33"/>
  <c r="Q17" i="33"/>
  <c r="R10" i="33"/>
  <c r="Q10" i="33"/>
  <c r="R30" i="33"/>
  <c r="Q30" i="33"/>
  <c r="R13" i="33"/>
  <c r="Q13" i="33"/>
  <c r="R29" i="33"/>
  <c r="Q29" i="33"/>
  <c r="R41" i="33"/>
  <c r="Q41" i="33"/>
  <c r="R40" i="33"/>
  <c r="Q40" i="33"/>
  <c r="R11" i="33"/>
  <c r="Q11" i="33"/>
  <c r="R22" i="33"/>
  <c r="Q22" i="33"/>
  <c r="R32" i="33"/>
  <c r="Q32" i="33"/>
  <c r="R26" i="33"/>
  <c r="Q26" i="33"/>
  <c r="R19" i="33"/>
  <c r="Q19" i="33"/>
  <c r="Q34" i="33"/>
  <c r="R34" i="33"/>
  <c r="Q31" i="33"/>
  <c r="R31" i="33"/>
  <c r="C6" i="1"/>
  <c r="C6" i="45"/>
  <c r="C6" i="44"/>
  <c r="A7" i="33"/>
  <c r="A6" i="45"/>
  <c r="A6" i="44"/>
  <c r="P28" i="33"/>
  <c r="D54" i="33" s="1"/>
  <c r="I43" i="33"/>
  <c r="A6" i="1"/>
  <c r="C7" i="33"/>
  <c r="F6" i="6"/>
  <c r="D53" i="33" l="1"/>
  <c r="G6" i="6"/>
  <c r="E6" i="6"/>
  <c r="R28" i="33"/>
  <c r="Q28" i="33"/>
  <c r="E49" i="33" s="1"/>
  <c r="P43" i="33"/>
  <c r="D55" i="33" s="1"/>
  <c r="B7" i="45"/>
  <c r="B7" i="44"/>
  <c r="C7" i="44"/>
  <c r="C7" i="45"/>
  <c r="H73" i="1"/>
  <c r="E78" i="1"/>
  <c r="I73" i="1" s="1"/>
  <c r="H77" i="1"/>
  <c r="H75" i="1"/>
  <c r="H74" i="1"/>
  <c r="H76" i="1"/>
  <c r="E85" i="1"/>
  <c r="F85" i="1" s="1"/>
  <c r="F73" i="1"/>
  <c r="E86" i="1"/>
  <c r="F86" i="1" s="1"/>
  <c r="C7" i="1"/>
  <c r="C8" i="33"/>
  <c r="F7" i="6"/>
  <c r="G7" i="6" s="1"/>
  <c r="B8" i="33"/>
  <c r="B7" i="1"/>
  <c r="E48" i="33" l="1"/>
  <c r="G48" i="33" s="1"/>
  <c r="E47" i="33"/>
  <c r="G47" i="33" s="1"/>
  <c r="E46" i="33"/>
  <c r="G46" i="33" s="1"/>
  <c r="E50" i="33"/>
  <c r="F50" i="33" s="1"/>
  <c r="E7" i="6"/>
  <c r="A7" i="45"/>
  <c r="A7" i="44"/>
  <c r="B8" i="45"/>
  <c r="B8" i="44"/>
  <c r="C8" i="45"/>
  <c r="C8" i="44"/>
  <c r="Q43" i="33"/>
  <c r="F49" i="33"/>
  <c r="I74" i="1"/>
  <c r="I76" i="1"/>
  <c r="I77" i="1"/>
  <c r="I86" i="1"/>
  <c r="H86" i="1" s="1"/>
  <c r="I85" i="1"/>
  <c r="H85" i="1" s="1"/>
  <c r="I75" i="1"/>
  <c r="F78" i="1"/>
  <c r="C8" i="1"/>
  <c r="C9" i="33"/>
  <c r="A8" i="33"/>
  <c r="A7" i="1"/>
  <c r="B8" i="1"/>
  <c r="B9" i="33"/>
  <c r="F8" i="6"/>
  <c r="E8" i="6" l="1"/>
  <c r="G8" i="6"/>
  <c r="C9" i="44"/>
  <c r="C9" i="45"/>
  <c r="A8" i="44"/>
  <c r="A8" i="45"/>
  <c r="B9" i="45"/>
  <c r="B9" i="44"/>
  <c r="F46" i="33"/>
  <c r="E58" i="33"/>
  <c r="F58" i="33" s="1"/>
  <c r="G50" i="33"/>
  <c r="F47" i="33"/>
  <c r="E57" i="33"/>
  <c r="F57" i="33" s="1"/>
  <c r="G49" i="33"/>
  <c r="F48" i="33"/>
  <c r="E51" i="33"/>
  <c r="H46" i="33" s="1"/>
  <c r="C10" i="33"/>
  <c r="C9" i="1"/>
  <c r="B9" i="1"/>
  <c r="B10" i="33"/>
  <c r="F9" i="6"/>
  <c r="G9" i="6" s="1"/>
  <c r="A9" i="33"/>
  <c r="A8" i="1"/>
  <c r="E9" i="6" l="1"/>
  <c r="A9" i="45"/>
  <c r="A9" i="44"/>
  <c r="C10" i="45"/>
  <c r="C10" i="44"/>
  <c r="B10" i="45"/>
  <c r="B10" i="44"/>
  <c r="H50" i="33"/>
  <c r="H58" i="33"/>
  <c r="G58" i="33" s="1"/>
  <c r="H48" i="33"/>
  <c r="H47" i="33"/>
  <c r="H49" i="33"/>
  <c r="H57" i="33"/>
  <c r="G57" i="33" s="1"/>
  <c r="F51" i="33"/>
  <c r="C11" i="33"/>
  <c r="C10" i="1"/>
  <c r="F10" i="6"/>
  <c r="G10" i="6" s="1"/>
  <c r="B11" i="33"/>
  <c r="B10" i="1"/>
  <c r="A9" i="1"/>
  <c r="A10" i="33"/>
  <c r="E10" i="6" l="1"/>
  <c r="A10" i="45"/>
  <c r="A10" i="44"/>
  <c r="C11" i="44"/>
  <c r="C11" i="45"/>
  <c r="B11" i="45"/>
  <c r="B11" i="44"/>
  <c r="A11" i="33"/>
  <c r="A10" i="1"/>
  <c r="C11" i="1"/>
  <c r="C12" i="33"/>
  <c r="F11" i="6"/>
  <c r="G11" i="6" s="1"/>
  <c r="B11" i="1"/>
  <c r="B12" i="33"/>
  <c r="E11" i="6" l="1"/>
  <c r="C12" i="45"/>
  <c r="C12" i="44"/>
  <c r="A11" i="45"/>
  <c r="A11" i="44"/>
  <c r="B12" i="45"/>
  <c r="B12" i="44"/>
  <c r="B12" i="1"/>
  <c r="B13" i="33"/>
  <c r="F12" i="6"/>
  <c r="G12" i="6" s="1"/>
  <c r="A11" i="1"/>
  <c r="A12" i="33"/>
  <c r="C12" i="1"/>
  <c r="C13" i="33"/>
  <c r="E12" i="6" l="1"/>
  <c r="A12" i="45"/>
  <c r="A12" i="44"/>
  <c r="B13" i="44"/>
  <c r="B13" i="45"/>
  <c r="C13" i="45"/>
  <c r="C13" i="44"/>
  <c r="B13" i="1"/>
  <c r="B14" i="33"/>
  <c r="C13" i="1"/>
  <c r="C14" i="33"/>
  <c r="A12" i="1"/>
  <c r="A13" i="33"/>
  <c r="F13" i="6"/>
  <c r="G13" i="6" s="1"/>
  <c r="E13" i="6" l="1"/>
  <c r="C14" i="45"/>
  <c r="C14" i="44"/>
  <c r="B14" i="44"/>
  <c r="B14" i="45"/>
  <c r="A13" i="45"/>
  <c r="A13" i="44"/>
  <c r="C14" i="1"/>
  <c r="C15" i="33"/>
  <c r="F14" i="6"/>
  <c r="G14" i="6" s="1"/>
  <c r="B14" i="1"/>
  <c r="B15" i="33"/>
  <c r="A14" i="33"/>
  <c r="A13" i="1"/>
  <c r="E14" i="6" l="1"/>
  <c r="C15" i="45"/>
  <c r="C15" i="44"/>
  <c r="A14" i="45"/>
  <c r="A14" i="44"/>
  <c r="B15" i="45"/>
  <c r="B15" i="44"/>
  <c r="C15" i="1"/>
  <c r="C16" i="33"/>
  <c r="F15" i="6"/>
  <c r="G15" i="6" s="1"/>
  <c r="A15" i="33"/>
  <c r="A14" i="1"/>
  <c r="B16" i="33"/>
  <c r="B15" i="1"/>
  <c r="E15" i="6" l="1"/>
  <c r="B16" i="45"/>
  <c r="B16" i="44"/>
  <c r="C16" i="45"/>
  <c r="C16" i="44"/>
  <c r="A15" i="44"/>
  <c r="A15" i="45"/>
  <c r="A15" i="1"/>
  <c r="A16" i="33"/>
  <c r="C16" i="1"/>
  <c r="C17" i="33"/>
  <c r="B17" i="33"/>
  <c r="B16" i="1"/>
  <c r="F16" i="6"/>
  <c r="G16" i="6" s="1"/>
  <c r="E16" i="6" l="1"/>
  <c r="B17" i="45"/>
  <c r="B17" i="44"/>
  <c r="C17" i="44"/>
  <c r="C17" i="45"/>
  <c r="A16" i="45"/>
  <c r="A16" i="44"/>
  <c r="B18" i="33"/>
  <c r="B17" i="1"/>
  <c r="C17" i="1"/>
  <c r="C18" i="33"/>
  <c r="F17" i="6"/>
  <c r="G17" i="6" s="1"/>
  <c r="A17" i="33"/>
  <c r="A16" i="1"/>
  <c r="E17" i="6" l="1"/>
  <c r="B18" i="45"/>
  <c r="B18" i="44"/>
  <c r="A17" i="44"/>
  <c r="A17" i="45"/>
  <c r="C18" i="45"/>
  <c r="C18" i="44"/>
  <c r="C18" i="1"/>
  <c r="C19" i="33"/>
  <c r="F18" i="6"/>
  <c r="G18" i="6" s="1"/>
  <c r="B18" i="1"/>
  <c r="B19" i="33"/>
  <c r="A17" i="1"/>
  <c r="A18" i="33"/>
  <c r="E18" i="6" l="1"/>
  <c r="A18" i="45"/>
  <c r="A18" i="44"/>
  <c r="C19" i="45"/>
  <c r="C19" i="44"/>
  <c r="B19" i="44"/>
  <c r="B19" i="45"/>
  <c r="A19" i="33"/>
  <c r="A18" i="1"/>
  <c r="C20" i="33"/>
  <c r="C19" i="1"/>
  <c r="F19" i="6"/>
  <c r="G19" i="6" s="1"/>
  <c r="B19" i="1"/>
  <c r="B20" i="33"/>
  <c r="E19" i="6" l="1"/>
  <c r="B20" i="44"/>
  <c r="B20" i="45"/>
  <c r="A19" i="44"/>
  <c r="A19" i="45"/>
  <c r="C20" i="44"/>
  <c r="C20" i="45"/>
  <c r="C20" i="1"/>
  <c r="C21" i="33"/>
  <c r="A20" i="33"/>
  <c r="A19" i="1"/>
  <c r="B21" i="33"/>
  <c r="B20" i="1"/>
  <c r="F20" i="6"/>
  <c r="G20" i="6" s="1"/>
  <c r="E20" i="6" l="1"/>
  <c r="B21" i="45"/>
  <c r="B21" i="44"/>
  <c r="C21" i="45"/>
  <c r="C21" i="44"/>
  <c r="A20" i="45"/>
  <c r="A20" i="44"/>
  <c r="C21" i="1"/>
  <c r="C22" i="33"/>
  <c r="B22" i="33"/>
  <c r="B21" i="1"/>
  <c r="F21" i="6"/>
  <c r="G21" i="6" s="1"/>
  <c r="A21" i="33"/>
  <c r="A20" i="1"/>
  <c r="E21" i="6" l="1"/>
  <c r="C22" i="44"/>
  <c r="C22" i="45"/>
  <c r="A21" i="45"/>
  <c r="A21" i="44"/>
  <c r="B22" i="44"/>
  <c r="B22" i="45"/>
  <c r="C22" i="1"/>
  <c r="C23" i="33"/>
  <c r="F22" i="6"/>
  <c r="G22" i="6" s="1"/>
  <c r="B22" i="1"/>
  <c r="B23" i="33"/>
  <c r="A22" i="33"/>
  <c r="A21" i="1"/>
  <c r="E22" i="6" l="1"/>
  <c r="C23" i="45"/>
  <c r="C23" i="44"/>
  <c r="A22" i="44"/>
  <c r="A22" i="45"/>
  <c r="B23" i="45"/>
  <c r="B23" i="44"/>
  <c r="C24" i="33"/>
  <c r="C23" i="1"/>
  <c r="A23" i="33"/>
  <c r="A22" i="1"/>
  <c r="F23" i="6"/>
  <c r="G23" i="6" s="1"/>
  <c r="B24" i="33"/>
  <c r="B23" i="1"/>
  <c r="E23" i="6" l="1"/>
  <c r="A23" i="45"/>
  <c r="A23" i="44"/>
  <c r="C24" i="45"/>
  <c r="C24" i="44"/>
  <c r="B24" i="44"/>
  <c r="B24" i="45"/>
  <c r="A24" i="33"/>
  <c r="A23" i="1"/>
  <c r="C24" i="1"/>
  <c r="C25" i="33"/>
  <c r="B24" i="1"/>
  <c r="B25" i="33"/>
  <c r="F24" i="6"/>
  <c r="G24" i="6" s="1"/>
  <c r="E24" i="6" l="1"/>
  <c r="B25" i="45"/>
  <c r="B25" i="44"/>
  <c r="A24" i="45"/>
  <c r="A24" i="44"/>
  <c r="C25" i="45"/>
  <c r="C25" i="44"/>
  <c r="C25" i="1"/>
  <c r="C26" i="33"/>
  <c r="B25" i="1"/>
  <c r="B26" i="33"/>
  <c r="F25" i="6"/>
  <c r="G25" i="6" s="1"/>
  <c r="A25" i="33"/>
  <c r="A24" i="1"/>
  <c r="E25" i="6" l="1"/>
  <c r="B26" i="44"/>
  <c r="B26" i="45"/>
  <c r="C26" i="44"/>
  <c r="C26" i="45"/>
  <c r="A25" i="45"/>
  <c r="A25" i="44"/>
  <c r="C26" i="1"/>
  <c r="C27" i="33"/>
  <c r="F26" i="6"/>
  <c r="G26" i="6" s="1"/>
  <c r="B27" i="33"/>
  <c r="B26" i="1"/>
  <c r="A25" i="1"/>
  <c r="A26" i="33"/>
  <c r="E26" i="6" l="1"/>
  <c r="C27" i="45"/>
  <c r="C27" i="44"/>
  <c r="B27" i="45"/>
  <c r="B27" i="44"/>
  <c r="A26" i="44"/>
  <c r="A26" i="45"/>
  <c r="C28" i="33"/>
  <c r="C27" i="1"/>
  <c r="A27" i="33"/>
  <c r="A26" i="1"/>
  <c r="F27" i="6"/>
  <c r="G27" i="6" s="1"/>
  <c r="B27" i="1"/>
  <c r="B28" i="33"/>
  <c r="E27" i="6" l="1"/>
  <c r="A27" i="45"/>
  <c r="A27" i="44"/>
  <c r="C28" i="45"/>
  <c r="C28" i="44"/>
  <c r="B28" i="45"/>
  <c r="B28" i="44"/>
  <c r="C28" i="1"/>
  <c r="C29" i="33"/>
  <c r="A28" i="33"/>
  <c r="A27" i="1"/>
  <c r="B29" i="33"/>
  <c r="B28" i="1"/>
  <c r="F28" i="6"/>
  <c r="G28" i="6" s="1"/>
  <c r="E28" i="6" l="1"/>
  <c r="B29" i="45"/>
  <c r="B29" i="44"/>
  <c r="C29" i="44"/>
  <c r="C29" i="45"/>
  <c r="A28" i="44"/>
  <c r="A28" i="45"/>
  <c r="C30" i="33"/>
  <c r="C29" i="1"/>
  <c r="A29" i="33"/>
  <c r="A28" i="1"/>
  <c r="B30" i="33"/>
  <c r="B29" i="1"/>
  <c r="F29" i="6"/>
  <c r="G29" i="6" s="1"/>
  <c r="E29" i="6" l="1"/>
  <c r="C30" i="45"/>
  <c r="C30" i="44"/>
  <c r="B30" i="45"/>
  <c r="B30" i="44"/>
  <c r="A29" i="45"/>
  <c r="A29" i="44"/>
  <c r="C31" i="33"/>
  <c r="C30" i="1"/>
  <c r="F30" i="6"/>
  <c r="G30" i="6" s="1"/>
  <c r="B30" i="1"/>
  <c r="B31" i="33"/>
  <c r="A29" i="1"/>
  <c r="A30" i="33"/>
  <c r="E30" i="6" l="1"/>
  <c r="A30" i="45"/>
  <c r="A30" i="44"/>
  <c r="C31" i="44"/>
  <c r="C31" i="45"/>
  <c r="B31" i="45"/>
  <c r="B31" i="44"/>
  <c r="A31" i="33"/>
  <c r="A30" i="1"/>
  <c r="F31" i="6"/>
  <c r="C32" i="33"/>
  <c r="C31" i="1"/>
  <c r="B31" i="1"/>
  <c r="B32" i="33"/>
  <c r="G31" i="6" l="1"/>
  <c r="E31" i="6"/>
  <c r="A31" i="45"/>
  <c r="A31" i="44"/>
  <c r="B32" i="45"/>
  <c r="B32" i="44"/>
  <c r="C32" i="45"/>
  <c r="C32" i="44"/>
  <c r="A31" i="1"/>
  <c r="A32" i="33"/>
  <c r="C33" i="33"/>
  <c r="C32" i="1"/>
  <c r="B33" i="33"/>
  <c r="B32" i="1"/>
  <c r="F32" i="6"/>
  <c r="G32" i="6" l="1"/>
  <c r="E32" i="6"/>
  <c r="B33" i="44"/>
  <c r="B33" i="45"/>
  <c r="A32" i="45"/>
  <c r="A32" i="44"/>
  <c r="C33" i="44"/>
  <c r="C33" i="45"/>
  <c r="C34" i="33"/>
  <c r="C33" i="1"/>
  <c r="B34" i="33"/>
  <c r="B33" i="1"/>
  <c r="F33" i="6"/>
  <c r="A33" i="33"/>
  <c r="A32" i="1"/>
  <c r="G33" i="6" l="1"/>
  <c r="E33" i="6"/>
  <c r="F34" i="6"/>
  <c r="C34" i="45"/>
  <c r="C34" i="44"/>
  <c r="B34" i="45"/>
  <c r="B34" i="44"/>
  <c r="A33" i="45"/>
  <c r="A33" i="44"/>
  <c r="C34" i="1"/>
  <c r="C35" i="33"/>
  <c r="A34" i="33"/>
  <c r="A33" i="1"/>
  <c r="B35" i="33"/>
  <c r="B34" i="1"/>
  <c r="G34" i="6" l="1"/>
  <c r="C37" i="33" s="1"/>
  <c r="E34" i="6"/>
  <c r="F35" i="6"/>
  <c r="B36" i="45"/>
  <c r="B36" i="44"/>
  <c r="C35" i="44"/>
  <c r="C35" i="45"/>
  <c r="B35" i="44"/>
  <c r="B35" i="45"/>
  <c r="A34" i="45"/>
  <c r="A34" i="44"/>
  <c r="B36" i="1"/>
  <c r="B37" i="33"/>
  <c r="A35" i="33"/>
  <c r="A34" i="1"/>
  <c r="C35" i="1"/>
  <c r="C36" i="33"/>
  <c r="B35" i="1"/>
  <c r="B36" i="33"/>
  <c r="C36" i="45" l="1"/>
  <c r="C36" i="44"/>
  <c r="C36" i="1"/>
  <c r="G35" i="6"/>
  <c r="C37" i="45" s="1"/>
  <c r="E35" i="6"/>
  <c r="F36" i="6"/>
  <c r="A35" i="45"/>
  <c r="A35" i="44"/>
  <c r="B37" i="45"/>
  <c r="B37" i="44"/>
  <c r="A36" i="45"/>
  <c r="A36" i="44"/>
  <c r="A36" i="1"/>
  <c r="A37" i="33"/>
  <c r="B37" i="1"/>
  <c r="B38" i="33"/>
  <c r="A35" i="1"/>
  <c r="A36" i="33"/>
  <c r="C37" i="1" l="1"/>
  <c r="C38" i="33"/>
  <c r="C37" i="44"/>
  <c r="G36" i="6"/>
  <c r="C38" i="45" s="1"/>
  <c r="E36" i="6"/>
  <c r="F37" i="6"/>
  <c r="F38" i="6"/>
  <c r="B38" i="44"/>
  <c r="B38" i="45"/>
  <c r="A37" i="44"/>
  <c r="A37" i="45"/>
  <c r="A38" i="33"/>
  <c r="A37" i="1"/>
  <c r="B38" i="1"/>
  <c r="B39" i="33"/>
  <c r="C38" i="1" l="1"/>
  <c r="C38" i="44"/>
  <c r="C39" i="33"/>
  <c r="G37" i="6"/>
  <c r="C39" i="45" s="1"/>
  <c r="E37" i="6"/>
  <c r="E38" i="6" s="1"/>
  <c r="G38" i="6"/>
  <c r="B39" i="45"/>
  <c r="B39" i="44"/>
  <c r="A38" i="45"/>
  <c r="A38" i="44"/>
  <c r="B39" i="1"/>
  <c r="B40" i="33"/>
  <c r="A39" i="33"/>
  <c r="A38" i="1"/>
  <c r="C40" i="33" l="1"/>
  <c r="C39" i="1"/>
  <c r="C39" i="44"/>
  <c r="C40" i="44"/>
  <c r="C40" i="45"/>
  <c r="B40" i="45"/>
  <c r="B40" i="44"/>
  <c r="A39" i="44"/>
  <c r="A39" i="45"/>
  <c r="C40" i="1"/>
  <c r="B40" i="1"/>
  <c r="A40" i="33"/>
  <c r="A39" i="1"/>
  <c r="A40" i="45" l="1"/>
  <c r="A40" i="44"/>
  <c r="A41" i="33"/>
  <c r="A40" i="1"/>
  <c r="B36" i="43"/>
  <c r="C36" i="43"/>
  <c r="B37" i="43"/>
  <c r="C37" i="43"/>
  <c r="B38" i="43"/>
  <c r="C38" i="43"/>
  <c r="B39" i="43"/>
  <c r="C39" i="43"/>
  <c r="B40" i="43"/>
  <c r="C40" i="43"/>
  <c r="B41" i="43"/>
  <c r="C41" i="43"/>
  <c r="B42" i="43"/>
  <c r="C42" i="43"/>
  <c r="B43" i="43"/>
  <c r="C43" i="43"/>
  <c r="B44" i="43"/>
  <c r="C44" i="43"/>
  <c r="B45" i="43"/>
  <c r="C45" i="43"/>
  <c r="B46" i="43"/>
  <c r="C46" i="43"/>
  <c r="B47" i="43"/>
  <c r="C47" i="43"/>
  <c r="B48" i="43"/>
  <c r="C48" i="43"/>
  <c r="B49" i="43"/>
  <c r="C49" i="43"/>
  <c r="B50" i="43"/>
  <c r="C50" i="43"/>
  <c r="B51" i="43"/>
  <c r="C51" i="43"/>
  <c r="B52" i="43"/>
  <c r="C52" i="43"/>
  <c r="B53" i="43"/>
  <c r="C53" i="43"/>
  <c r="B54" i="43"/>
  <c r="C54" i="43"/>
  <c r="B55" i="43"/>
  <c r="C55" i="43"/>
  <c r="B56" i="43"/>
  <c r="C56" i="43"/>
  <c r="B57" i="43"/>
  <c r="C57" i="43"/>
  <c r="B58" i="43"/>
  <c r="C58" i="43"/>
  <c r="B59" i="43"/>
  <c r="C59" i="43"/>
  <c r="B60" i="43"/>
  <c r="C60" i="43"/>
  <c r="B61" i="43"/>
  <c r="C61" i="43"/>
  <c r="B62" i="43"/>
  <c r="C62" i="43"/>
  <c r="B63" i="43"/>
  <c r="C63" i="43"/>
  <c r="B64" i="43"/>
  <c r="C64" i="43"/>
  <c r="B65" i="43"/>
  <c r="C65" i="43"/>
  <c r="B66" i="43"/>
  <c r="C66" i="43"/>
  <c r="B67" i="43"/>
  <c r="C67" i="43"/>
  <c r="B71" i="43"/>
  <c r="C71" i="43"/>
  <c r="B72" i="43"/>
  <c r="C72" i="43"/>
  <c r="B73" i="43"/>
  <c r="C73" i="43"/>
  <c r="B74" i="43"/>
  <c r="C74" i="43"/>
  <c r="B75" i="43"/>
  <c r="C75" i="43"/>
  <c r="B76" i="43"/>
  <c r="C76" i="43"/>
  <c r="B77" i="43"/>
  <c r="C77" i="43"/>
  <c r="B78" i="43"/>
  <c r="C78" i="43"/>
  <c r="B79" i="43"/>
  <c r="C79" i="43"/>
  <c r="B80" i="43"/>
  <c r="C80" i="43"/>
  <c r="B81" i="43"/>
  <c r="C81" i="43"/>
  <c r="B82" i="43"/>
  <c r="C82" i="43"/>
  <c r="B83" i="43"/>
  <c r="C83" i="43"/>
  <c r="B84" i="43"/>
  <c r="C84" i="43"/>
  <c r="B85" i="43"/>
  <c r="C85" i="43"/>
  <c r="B86" i="43"/>
  <c r="C86" i="43"/>
  <c r="B87" i="43"/>
  <c r="C87" i="43"/>
  <c r="B88" i="43"/>
  <c r="C88" i="43"/>
  <c r="B89" i="43"/>
  <c r="C89" i="43"/>
  <c r="B90" i="43"/>
  <c r="C90" i="43"/>
  <c r="B91" i="43"/>
  <c r="C91" i="43"/>
  <c r="B92" i="43"/>
  <c r="C92" i="43"/>
  <c r="B93" i="43"/>
  <c r="C93" i="43"/>
  <c r="B94" i="43"/>
  <c r="C94" i="43"/>
  <c r="B95" i="43"/>
  <c r="C95" i="43"/>
  <c r="B96" i="43"/>
  <c r="C96" i="43"/>
  <c r="B97" i="43"/>
  <c r="C97" i="43"/>
  <c r="B98" i="43"/>
  <c r="C98" i="43"/>
  <c r="B99" i="43"/>
  <c r="C99" i="43"/>
  <c r="B100" i="43"/>
  <c r="C100" i="43"/>
  <c r="B101" i="43"/>
  <c r="C101" i="43"/>
  <c r="B102" i="43"/>
  <c r="C102" i="43"/>
  <c r="B106" i="43"/>
  <c r="C106" i="43"/>
  <c r="B107" i="43"/>
  <c r="C107" i="43"/>
  <c r="B108" i="43"/>
  <c r="C108" i="43"/>
  <c r="B109" i="43"/>
  <c r="C109" i="43"/>
  <c r="B110" i="43"/>
  <c r="C110" i="43"/>
  <c r="B111" i="43"/>
  <c r="C111" i="43"/>
  <c r="B112" i="43"/>
  <c r="C112" i="43"/>
  <c r="B113" i="43"/>
  <c r="C113" i="43"/>
  <c r="B114" i="43"/>
  <c r="C114" i="43"/>
  <c r="B115" i="43"/>
  <c r="C115" i="43"/>
  <c r="B116" i="43"/>
  <c r="C116" i="43"/>
  <c r="B117" i="43"/>
  <c r="C117" i="43"/>
  <c r="B118" i="43"/>
  <c r="C118" i="43"/>
  <c r="B119" i="43"/>
  <c r="C119" i="43"/>
  <c r="B120" i="43"/>
  <c r="C120" i="43"/>
  <c r="B121" i="43"/>
  <c r="C121" i="43"/>
  <c r="B122" i="43"/>
  <c r="C122" i="43"/>
  <c r="B123" i="43"/>
  <c r="C123" i="43"/>
  <c r="B124" i="43"/>
  <c r="C124" i="43"/>
  <c r="B125" i="43"/>
  <c r="C125" i="43"/>
  <c r="B126" i="43"/>
  <c r="C126" i="43"/>
  <c r="B127" i="43"/>
  <c r="C127" i="43"/>
  <c r="B128" i="43"/>
  <c r="C128" i="43"/>
  <c r="B129" i="43"/>
  <c r="C129" i="43"/>
  <c r="B130" i="43"/>
  <c r="C130" i="43"/>
  <c r="B131" i="43"/>
  <c r="C131" i="43"/>
  <c r="B132" i="43"/>
  <c r="C132" i="43"/>
  <c r="B133" i="43"/>
  <c r="C133" i="43"/>
  <c r="B134" i="43"/>
  <c r="C134" i="43"/>
  <c r="B135" i="43"/>
  <c r="C135" i="43"/>
  <c r="B136" i="43"/>
  <c r="C136" i="43"/>
  <c r="B137" i="43"/>
  <c r="C137" i="43"/>
  <c r="B138" i="43"/>
  <c r="C138" i="43"/>
  <c r="B141" i="43"/>
  <c r="C141" i="43"/>
  <c r="B142" i="43"/>
  <c r="C142" i="43"/>
  <c r="B143" i="43"/>
  <c r="C143" i="43"/>
  <c r="B144" i="43"/>
  <c r="C144" i="43"/>
  <c r="B145" i="43"/>
  <c r="C145" i="43"/>
  <c r="B146" i="43"/>
  <c r="C146" i="43"/>
  <c r="B147" i="43"/>
  <c r="C147" i="43"/>
  <c r="B148" i="43"/>
  <c r="C148" i="43"/>
  <c r="B149" i="43"/>
  <c r="C149" i="43"/>
  <c r="B150" i="43"/>
  <c r="C150" i="43"/>
  <c r="B151" i="43"/>
  <c r="C151" i="43"/>
  <c r="B152" i="43"/>
  <c r="C152" i="43"/>
  <c r="B153" i="43"/>
  <c r="C153" i="43"/>
  <c r="B154" i="43"/>
  <c r="C154" i="43"/>
  <c r="B155" i="43"/>
  <c r="C155" i="43"/>
  <c r="B156" i="43"/>
  <c r="C156" i="43"/>
  <c r="B157" i="43"/>
  <c r="C157" i="43"/>
  <c r="B158" i="43"/>
  <c r="C158" i="43"/>
  <c r="B159" i="43"/>
  <c r="C159" i="43"/>
  <c r="B160" i="43"/>
  <c r="C160" i="43"/>
  <c r="B161" i="43"/>
  <c r="C161" i="43"/>
  <c r="B162" i="43"/>
  <c r="C162" i="43"/>
  <c r="B163" i="43"/>
  <c r="C163" i="43"/>
  <c r="B164" i="43"/>
  <c r="C164" i="43"/>
  <c r="B165" i="43"/>
  <c r="C165" i="43"/>
  <c r="B166" i="43"/>
  <c r="C166" i="43"/>
  <c r="B167" i="43"/>
  <c r="C167" i="43"/>
  <c r="B168" i="43"/>
  <c r="C168" i="43"/>
  <c r="B169" i="43"/>
  <c r="C169" i="43"/>
  <c r="B170" i="43"/>
  <c r="C170" i="43"/>
  <c r="B171" i="43"/>
  <c r="C171" i="43"/>
  <c r="B172" i="43"/>
  <c r="C172" i="43"/>
  <c r="B173" i="43"/>
  <c r="C173" i="43"/>
  <c r="B176" i="43"/>
  <c r="C176" i="43"/>
  <c r="B177" i="43"/>
  <c r="C177" i="43"/>
  <c r="B178" i="43"/>
  <c r="C178" i="43"/>
  <c r="B179" i="43"/>
  <c r="C179" i="43"/>
  <c r="B180" i="43"/>
  <c r="C180" i="43"/>
  <c r="B181" i="43"/>
  <c r="C181" i="43"/>
  <c r="B182" i="43"/>
  <c r="C182" i="43"/>
  <c r="B183" i="43"/>
  <c r="C183" i="43"/>
  <c r="B184" i="43"/>
  <c r="C184" i="43"/>
  <c r="B185" i="43"/>
  <c r="C185" i="43"/>
  <c r="B186" i="43"/>
  <c r="C186" i="43"/>
  <c r="B187" i="43"/>
  <c r="C187" i="43"/>
  <c r="B188" i="43"/>
  <c r="C188" i="43"/>
  <c r="B189" i="43"/>
  <c r="C189" i="43"/>
  <c r="B190" i="43"/>
  <c r="C190" i="43"/>
  <c r="B191" i="43"/>
  <c r="C191" i="43"/>
  <c r="B192" i="43"/>
  <c r="C192" i="43"/>
  <c r="B193" i="43"/>
  <c r="C193" i="43"/>
  <c r="B194" i="43"/>
  <c r="C194" i="43"/>
  <c r="B195" i="43"/>
  <c r="C195" i="43"/>
  <c r="B196" i="43"/>
  <c r="C196" i="43"/>
  <c r="B197" i="43"/>
  <c r="C197" i="43"/>
  <c r="B198" i="43"/>
  <c r="C198" i="43"/>
  <c r="B199" i="43"/>
  <c r="C199" i="43"/>
  <c r="B200" i="43"/>
  <c r="C200" i="43"/>
  <c r="B201" i="43"/>
  <c r="C201" i="43"/>
  <c r="B202" i="43"/>
  <c r="C202" i="43"/>
  <c r="B203" i="43"/>
  <c r="C203" i="43"/>
  <c r="B204" i="43"/>
  <c r="C204" i="43"/>
  <c r="B205" i="43"/>
  <c r="C205" i="43"/>
  <c r="B206" i="43"/>
  <c r="C206" i="43"/>
  <c r="B207" i="43"/>
  <c r="C207" i="43"/>
  <c r="B208" i="43"/>
  <c r="C208" i="43"/>
  <c r="B211" i="43"/>
  <c r="C211" i="43"/>
  <c r="B212" i="43"/>
  <c r="C212" i="43"/>
  <c r="B213" i="43"/>
  <c r="C213" i="43"/>
  <c r="B214" i="43"/>
  <c r="C214" i="43"/>
  <c r="B215" i="43"/>
  <c r="C215" i="43"/>
  <c r="B216" i="43"/>
  <c r="C216" i="43"/>
  <c r="B217" i="43"/>
  <c r="C217" i="43"/>
  <c r="B218" i="43"/>
  <c r="C218" i="43"/>
  <c r="B219" i="43"/>
  <c r="C219" i="43"/>
  <c r="B220" i="43"/>
  <c r="C220" i="43"/>
  <c r="B221" i="43"/>
  <c r="C221" i="43"/>
  <c r="B222" i="43"/>
  <c r="C222" i="43"/>
  <c r="B223" i="43"/>
  <c r="C223" i="43"/>
  <c r="B224" i="43"/>
  <c r="C224" i="43"/>
  <c r="B225" i="43"/>
  <c r="C225" i="43"/>
  <c r="B226" i="43"/>
  <c r="C226" i="43"/>
  <c r="B227" i="43"/>
  <c r="C227" i="43"/>
  <c r="B228" i="43"/>
  <c r="C228" i="43"/>
  <c r="B229" i="43"/>
  <c r="C229" i="43"/>
  <c r="B230" i="43"/>
  <c r="C230" i="43"/>
  <c r="B231" i="43"/>
  <c r="C231" i="43"/>
  <c r="B246" i="43"/>
  <c r="C246" i="43"/>
  <c r="B247" i="43"/>
  <c r="C247" i="43"/>
  <c r="B248" i="43"/>
  <c r="C248" i="43"/>
  <c r="B249" i="43"/>
  <c r="C249" i="43"/>
  <c r="B250" i="43"/>
  <c r="C250" i="43"/>
  <c r="B251" i="43"/>
  <c r="C251" i="43"/>
  <c r="B252" i="43"/>
  <c r="C252" i="43"/>
  <c r="B253" i="43"/>
  <c r="C253" i="43"/>
  <c r="B254" i="43"/>
  <c r="C254" i="43"/>
  <c r="B255" i="43"/>
  <c r="C255" i="43"/>
  <c r="B256" i="43"/>
  <c r="C256" i="43"/>
  <c r="B257" i="43"/>
  <c r="C257" i="43"/>
  <c r="B258" i="43"/>
  <c r="C258" i="43"/>
  <c r="B259" i="43"/>
  <c r="C259" i="43"/>
  <c r="B260" i="43"/>
  <c r="C260" i="43"/>
  <c r="B261" i="43"/>
  <c r="C261" i="43"/>
  <c r="B262" i="43"/>
  <c r="C262" i="43"/>
  <c r="B263" i="43"/>
  <c r="C263" i="43"/>
  <c r="B264" i="43"/>
  <c r="C264" i="43"/>
  <c r="B265" i="43"/>
  <c r="C265" i="43"/>
  <c r="B266" i="43"/>
  <c r="C266" i="43"/>
  <c r="B267" i="43"/>
  <c r="C267" i="43"/>
  <c r="B268" i="43"/>
  <c r="C268" i="43"/>
  <c r="B269" i="43"/>
  <c r="C269" i="43"/>
  <c r="B270" i="43"/>
  <c r="C270" i="43"/>
  <c r="B271" i="43"/>
  <c r="C271" i="43"/>
  <c r="B272" i="43"/>
  <c r="C272" i="43"/>
  <c r="B281" i="43"/>
  <c r="C281" i="43"/>
  <c r="B282" i="43"/>
  <c r="C282" i="43"/>
  <c r="B283" i="43"/>
  <c r="C283" i="43"/>
  <c r="B284" i="43"/>
  <c r="C284" i="43"/>
  <c r="B285" i="43"/>
  <c r="C285" i="43"/>
  <c r="B286" i="43"/>
  <c r="C286" i="43"/>
  <c r="B287" i="43"/>
  <c r="C287" i="43"/>
  <c r="B288" i="43"/>
  <c r="C288" i="43"/>
  <c r="B289" i="43"/>
  <c r="C289" i="43"/>
  <c r="B290" i="43"/>
  <c r="C290" i="43"/>
  <c r="B291" i="43"/>
  <c r="C291" i="43"/>
  <c r="B292" i="43"/>
  <c r="C292" i="43"/>
  <c r="B293" i="43"/>
  <c r="C293" i="43"/>
  <c r="B294" i="43"/>
  <c r="C294" i="43"/>
  <c r="B295" i="43"/>
  <c r="C295" i="43"/>
  <c r="B296" i="43"/>
  <c r="C296" i="43"/>
  <c r="B297" i="43"/>
  <c r="C297" i="43"/>
  <c r="B298" i="43"/>
  <c r="C298" i="43"/>
  <c r="B299" i="43"/>
  <c r="C299" i="43"/>
  <c r="B300" i="43"/>
  <c r="C300" i="43"/>
  <c r="B301" i="43"/>
  <c r="C301" i="43"/>
  <c r="B302" i="43"/>
  <c r="C302" i="43"/>
  <c r="B303" i="43"/>
  <c r="C303" i="43"/>
  <c r="B316" i="43"/>
  <c r="C316" i="43"/>
  <c r="B317" i="43"/>
  <c r="C317" i="43"/>
  <c r="B318" i="43"/>
  <c r="C318" i="43"/>
  <c r="B319" i="43"/>
  <c r="C319" i="43"/>
  <c r="B320" i="43"/>
  <c r="C320" i="43"/>
  <c r="B321" i="43"/>
  <c r="C321" i="43"/>
  <c r="B322" i="43"/>
  <c r="C322" i="43"/>
  <c r="B323" i="43"/>
  <c r="C323" i="43"/>
  <c r="B324" i="43"/>
  <c r="C324" i="43"/>
  <c r="B325" i="43"/>
  <c r="C325" i="43"/>
  <c r="B326" i="43"/>
  <c r="C326" i="43"/>
  <c r="B327" i="43"/>
  <c r="C327" i="43"/>
  <c r="B328" i="43"/>
  <c r="C328" i="43"/>
  <c r="B329" i="43"/>
  <c r="C329" i="43"/>
  <c r="B351" i="43"/>
  <c r="C351" i="43"/>
  <c r="B352" i="43"/>
  <c r="C352" i="43"/>
  <c r="B353" i="43"/>
  <c r="C353" i="43"/>
  <c r="B354" i="43"/>
  <c r="C354" i="43"/>
  <c r="B355" i="43"/>
  <c r="C355" i="43"/>
  <c r="B356" i="43"/>
  <c r="C356" i="43"/>
  <c r="B357" i="43"/>
  <c r="C357" i="43"/>
  <c r="B358" i="43"/>
  <c r="C358" i="43"/>
  <c r="B359" i="43"/>
  <c r="C359" i="43"/>
  <c r="B360" i="43"/>
  <c r="C360" i="43"/>
  <c r="B361" i="43"/>
  <c r="C361" i="43"/>
  <c r="B362" i="43"/>
  <c r="C362" i="43"/>
  <c r="B363" i="43"/>
  <c r="C363" i="43"/>
  <c r="B364" i="43"/>
  <c r="C364" i="43"/>
  <c r="B365" i="43"/>
  <c r="C365" i="43"/>
  <c r="B366" i="43"/>
  <c r="C366" i="43"/>
  <c r="B386" i="43"/>
  <c r="C386" i="43"/>
  <c r="B387" i="43"/>
  <c r="C387" i="43"/>
  <c r="B388" i="43"/>
  <c r="C388" i="43"/>
  <c r="B389" i="43"/>
  <c r="C389" i="43"/>
  <c r="B390" i="43"/>
  <c r="C390" i="43"/>
  <c r="B391" i="43"/>
  <c r="C391" i="43"/>
  <c r="B392" i="43"/>
  <c r="C392" i="43"/>
  <c r="B393" i="43"/>
  <c r="C393" i="43"/>
  <c r="B394" i="43"/>
  <c r="C394" i="43"/>
  <c r="B395" i="43"/>
  <c r="C395" i="43"/>
  <c r="B396" i="43"/>
  <c r="C396" i="43"/>
  <c r="B397" i="43"/>
  <c r="C397" i="43"/>
  <c r="B398" i="43"/>
  <c r="C398" i="43"/>
  <c r="B399" i="43"/>
  <c r="C399" i="43"/>
  <c r="B400" i="43"/>
  <c r="C400" i="43"/>
  <c r="B401" i="43"/>
  <c r="C401" i="43"/>
  <c r="B402" i="43"/>
  <c r="C402" i="43"/>
  <c r="B403" i="43"/>
  <c r="C403" i="43"/>
  <c r="B404" i="43"/>
  <c r="C404" i="43"/>
  <c r="B405" i="43"/>
  <c r="C405" i="43"/>
  <c r="B406" i="43"/>
  <c r="C406" i="43"/>
  <c r="B407" i="43"/>
  <c r="C407" i="43"/>
  <c r="B408" i="43"/>
  <c r="C408" i="43"/>
  <c r="B409" i="43"/>
  <c r="C409" i="43"/>
  <c r="B421" i="43"/>
  <c r="C421" i="43"/>
  <c r="B422" i="43"/>
  <c r="C422" i="43"/>
  <c r="B423" i="43"/>
  <c r="C423" i="43"/>
  <c r="B424" i="43"/>
  <c r="C424" i="43"/>
  <c r="B425" i="43"/>
  <c r="C425" i="43"/>
  <c r="B426" i="43"/>
  <c r="C426" i="43"/>
  <c r="B427" i="43"/>
  <c r="C427" i="43"/>
  <c r="B428" i="43"/>
  <c r="C428" i="43"/>
  <c r="B429" i="43"/>
  <c r="C429" i="43"/>
  <c r="B430" i="43"/>
  <c r="C430" i="43"/>
  <c r="B431" i="43"/>
  <c r="C431" i="43"/>
  <c r="B432" i="43"/>
  <c r="C432" i="43"/>
  <c r="B433" i="43"/>
  <c r="C433" i="43"/>
  <c r="B434" i="43"/>
  <c r="C434" i="43"/>
  <c r="B435" i="43"/>
  <c r="C435" i="43"/>
</calcChain>
</file>

<file path=xl/comments1.xml><?xml version="1.0" encoding="utf-8"?>
<comments xmlns="http://schemas.openxmlformats.org/spreadsheetml/2006/main">
  <authors>
    <author>USER</author>
    <author>eml</author>
  </authors>
  <commentList>
    <comment ref="C11" authorId="0" shapeId="0">
      <text>
        <r>
          <rPr>
            <sz val="8"/>
            <color indexed="81"/>
            <rFont val="Tahoma"/>
            <family val="2"/>
            <charset val="162"/>
          </rPr>
          <t xml:space="preserve">
Okul Adı, Ders Adı, Sınıf, Şube, Eğitim Öğretim Yılı, Dönem, Ders Öğretmeni, Branş ve Okul Müdürü gibi bilgilerinin veri girişinin yapıldığı ekrana yönlendirme yapar.</t>
        </r>
      </text>
    </comment>
    <comment ref="J11" authorId="1" shapeId="0">
      <text>
        <r>
          <rPr>
            <sz val="8"/>
            <color indexed="81"/>
            <rFont val="Tahoma"/>
            <family val="2"/>
            <charset val="162"/>
          </rPr>
          <t xml:space="preserve">
Sınıf Listesinin girilmesini sağlayan ekrana yönlendirme yapar.
</t>
        </r>
      </text>
    </comment>
    <comment ref="Q11" authorId="1" shapeId="0">
      <text>
        <r>
          <rPr>
            <sz val="8"/>
            <color indexed="81"/>
            <rFont val="Tahoma"/>
            <family val="2"/>
            <charset val="162"/>
          </rPr>
          <t xml:space="preserve">
Not Bareminin girilmesini sağlayan ekrana yönlendirme yapar.</t>
        </r>
      </text>
    </comment>
    <comment ref="C18" authorId="0" shapeId="0">
      <text>
        <r>
          <rPr>
            <sz val="8"/>
            <color indexed="81"/>
            <rFont val="Tahoma"/>
            <family val="2"/>
            <charset val="162"/>
          </rPr>
          <t>1. Sınav veri girişlerinin yapıldığı ve 1. Sınav Analizinin gösterildiği ekrana yönlendirme yapar.</t>
        </r>
      </text>
    </comment>
    <comment ref="J18" authorId="0" shapeId="0">
      <text>
        <r>
          <rPr>
            <sz val="8"/>
            <color indexed="81"/>
            <rFont val="Tahoma"/>
            <family val="2"/>
            <charset val="162"/>
          </rPr>
          <t>2. Sınav veri girişlerinin yapıldığı ve 2. Sınav Analizinin gösterildiği ekrana yönlendirme yapar.</t>
        </r>
      </text>
    </comment>
    <comment ref="Q18" authorId="0" shapeId="0">
      <text>
        <r>
          <rPr>
            <sz val="8"/>
            <color indexed="81"/>
            <rFont val="Tahoma"/>
            <family val="2"/>
            <charset val="162"/>
          </rPr>
          <t>3. Sınav veri girişlerinin yapıldığı ve 3. Sınav Analizinin gösterildiği ekrana yönlendirme yapar.</t>
        </r>
      </text>
    </comment>
    <comment ref="C23" authorId="0" shapeId="0">
      <text>
        <r>
          <rPr>
            <sz val="8"/>
            <color indexed="81"/>
            <rFont val="Tahoma"/>
            <family val="2"/>
            <charset val="162"/>
          </rPr>
          <t>Dönem Sonu Not Çizelgesi ve Dönem Sonu Not Analizlerinin gösterildiği ekrana yönlendirme yapar.</t>
        </r>
      </text>
    </comment>
  </commentList>
</comments>
</file>

<file path=xl/sharedStrings.xml><?xml version="1.0" encoding="utf-8"?>
<sst xmlns="http://schemas.openxmlformats.org/spreadsheetml/2006/main" count="354" uniqueCount="239">
  <si>
    <t>SIRA NO</t>
  </si>
  <si>
    <t>ADI ve SOYADI</t>
  </si>
  <si>
    <t>TOPLAM PUAN</t>
  </si>
  <si>
    <t>SINAV ANALİZ PROGRAMI</t>
  </si>
  <si>
    <t>KİŞİSEL BİLGİLER</t>
  </si>
  <si>
    <t>SINIF LİSTESİ</t>
  </si>
  <si>
    <t>OKULUN ADI</t>
  </si>
  <si>
    <t>DERSİN ADI</t>
  </si>
  <si>
    <t>SINIF</t>
  </si>
  <si>
    <t>ŞUBE</t>
  </si>
  <si>
    <t>EĞİTİM-ÖĞRETİM YILI</t>
  </si>
  <si>
    <t>DÖNEM</t>
  </si>
  <si>
    <t>DERSİN ÖĞRETMENİ</t>
  </si>
  <si>
    <t>OKUL MÜDÜRÜ</t>
  </si>
  <si>
    <t>ÖĞRENCİ NO</t>
  </si>
  <si>
    <t>SORU NO</t>
  </si>
  <si>
    <t>PUAN DEĞERİ</t>
  </si>
  <si>
    <t>1. SINAV</t>
  </si>
  <si>
    <t>2. SINAV</t>
  </si>
  <si>
    <t>3. SINAV</t>
  </si>
  <si>
    <t>SORULAR</t>
  </si>
  <si>
    <t>1.SINAV</t>
  </si>
  <si>
    <t>2.SINAV</t>
  </si>
  <si>
    <t>3.SINAV</t>
  </si>
  <si>
    <t>NOT BAREMİ</t>
  </si>
  <si>
    <t xml:space="preserve">KİŞİSEL BİLGİLER </t>
  </si>
  <si>
    <t>AD SOYAD</t>
  </si>
  <si>
    <t>SORULARIN PUAN DEĞERİ</t>
  </si>
  <si>
    <t>SORULARIN YÜZDELİK DEĞERİ</t>
  </si>
  <si>
    <t>SORULARIN TOPLAM PUANI</t>
  </si>
  <si>
    <t>TOPLAM 
PUAN</t>
  </si>
  <si>
    <t>SORULARDAN TAM PUAN 
ALANLARIN SAYISI</t>
  </si>
  <si>
    <t>SORULARDAN SIFIR PUAN 
ALANLARIN SAYISI</t>
  </si>
  <si>
    <t>SORULARDAN TAM PUAN 
ALANLARIN YÜZDESİ</t>
  </si>
  <si>
    <t>SORULARDAN SIFIR PUAN 
ALANLARIN YÜZDESİ</t>
  </si>
  <si>
    <t>ÖĞR.NO</t>
  </si>
  <si>
    <t>85-100 ARASI</t>
  </si>
  <si>
    <t>TOPLAM</t>
  </si>
  <si>
    <t>EN BÜYÜK PUAN</t>
  </si>
  <si>
    <t>EN DÜŞÜK PUAN</t>
  </si>
  <si>
    <t>SINIF ORTALAMASI</t>
  </si>
  <si>
    <t xml:space="preserve">BAŞARILI ÖĞRENCİ SAYISI </t>
  </si>
  <si>
    <t>BAŞARISIZ ÖĞRENCİ SAYISI</t>
  </si>
  <si>
    <t>SORULARDAN ALINAN PUANLARIN ARİTMETİK ORTALAMASI</t>
  </si>
  <si>
    <t>DÜZENLEYEN</t>
  </si>
  <si>
    <t>BRANŞI</t>
  </si>
  <si>
    <t>UYGUNDUR</t>
  </si>
  <si>
    <t>Okul Müdürü</t>
  </si>
  <si>
    <t>1. SINAVDAKİ SORULARIN PUAN DEĞERLERİ</t>
  </si>
  <si>
    <t>2. SINAVDAKİ SORULARIN PUAN DEĞERLERİ</t>
  </si>
  <si>
    <t>3. SINAVDAKİ SORULARIN PUAN DEĞERLERİ</t>
  </si>
  <si>
    <t>SIRA 
NO</t>
  </si>
  <si>
    <t>ÖĞR.
NO</t>
  </si>
  <si>
    <t>1. SINAV NOT DAĞILIMININ YÜZDELİK GÖSTERİMİ</t>
  </si>
  <si>
    <t>1. SINAV SINIF BAŞARISININ YÜZDELİK GÖSTERİMİ</t>
  </si>
  <si>
    <t>1.SINAV NOT DAĞILIMININ ÖĞRENCİ SAYISI BAZINDA GÖSTERİMİ</t>
  </si>
  <si>
    <t>DÖNEM SONU NOT ANALİZİ</t>
  </si>
  <si>
    <t>DÖNEM SONU NOT ANALİZİ - NOT ÇİZELGESİ</t>
  </si>
  <si>
    <t>SINAV VERİLERİ GİRİŞ EKRANI-SINAV SORU ANALİZLERİ</t>
  </si>
  <si>
    <t>1. SINAV NOT DAĞILIM ÇİZELGESİ</t>
  </si>
  <si>
    <t>DÖNEM SONU SINIF ORT.</t>
  </si>
  <si>
    <t>ORTALAMA</t>
  </si>
  <si>
    <t>DÖNEM SONU NOT ORT.</t>
  </si>
  <si>
    <t>1. SINAV
ORT.</t>
  </si>
  <si>
    <t>2. SINAV
ORT.</t>
  </si>
  <si>
    <t>3. SINAV
ORT.</t>
  </si>
  <si>
    <t>SINAV ve SÖZLÜLERİN ARİTMETİK ORTALAMASI</t>
  </si>
  <si>
    <t>DÖNEM SONU NOT DAĞILIM ÇİZELGESİ</t>
  </si>
  <si>
    <t>DURUM</t>
  </si>
  <si>
    <t>DÖNEM SONU
SINIF ORTALAMASI</t>
  </si>
  <si>
    <t>DÖNEM SONU NOT DAĞILIMININ ÖĞRENCİ 
SAYISI BAZINDA GÖSTERİMİ</t>
  </si>
  <si>
    <t xml:space="preserve">    DÖNEM SONU SINIF BAŞARISININ YÜZDELİK GÖSTERİMİ</t>
  </si>
  <si>
    <t>DÖNEM SONU NOT DAĞILIMININ
YÜZDELİK GÖSTERİMİ</t>
  </si>
  <si>
    <t>KİŞİSEL BİLGİLER-SINIF LİSTESİ-NOT BAREMİ
VERİ GİRİŞ EKRANI</t>
  </si>
  <si>
    <t>Sınavlarda sorulan soruların puan değerlerini ilgili sorunun altına yazınız.</t>
  </si>
  <si>
    <t>SORUNUN KONUSU</t>
  </si>
  <si>
    <t>Matematik</t>
  </si>
  <si>
    <t>Fizik</t>
  </si>
  <si>
    <t>Kimya</t>
  </si>
  <si>
    <t>Biyoloji</t>
  </si>
  <si>
    <t>Almanca</t>
  </si>
  <si>
    <t>Geometri</t>
  </si>
  <si>
    <t>Analitik Geometri</t>
  </si>
  <si>
    <t>Coğrafya</t>
  </si>
  <si>
    <t>Felsefe</t>
  </si>
  <si>
    <t>Din Kültürü</t>
  </si>
  <si>
    <t>Psikoloji</t>
  </si>
  <si>
    <t>İngilizce</t>
  </si>
  <si>
    <t>Tarih</t>
  </si>
  <si>
    <t>Sağlık Bilgisi</t>
  </si>
  <si>
    <t>Trafik</t>
  </si>
  <si>
    <t>Dersler</t>
  </si>
  <si>
    <t>Sınıflar</t>
  </si>
  <si>
    <t>Şubeler</t>
  </si>
  <si>
    <t>A</t>
  </si>
  <si>
    <t>B</t>
  </si>
  <si>
    <t>C</t>
  </si>
  <si>
    <t>D</t>
  </si>
  <si>
    <t>E</t>
  </si>
  <si>
    <t>Dönem</t>
  </si>
  <si>
    <t>Sene</t>
  </si>
  <si>
    <t>I. DÖNEM</t>
  </si>
  <si>
    <t>II. DÖNEM</t>
  </si>
  <si>
    <t>10A</t>
  </si>
  <si>
    <t>10B</t>
  </si>
  <si>
    <t>10C</t>
  </si>
  <si>
    <t>9A</t>
  </si>
  <si>
    <t>9B</t>
  </si>
  <si>
    <t>9C</t>
  </si>
  <si>
    <t>11A</t>
  </si>
  <si>
    <t>11B</t>
  </si>
  <si>
    <t>11C</t>
  </si>
  <si>
    <t>11D</t>
  </si>
  <si>
    <t>12A</t>
  </si>
  <si>
    <t>12B</t>
  </si>
  <si>
    <t>12C</t>
  </si>
  <si>
    <t>SINIF SEÇ</t>
  </si>
  <si>
    <t>Öğretmenler</t>
  </si>
  <si>
    <t>Müzik</t>
  </si>
  <si>
    <t>Beden Eğitimi</t>
  </si>
  <si>
    <t>Branşlar</t>
  </si>
  <si>
    <t>9/A</t>
  </si>
  <si>
    <t>9/B</t>
  </si>
  <si>
    <t>9/C</t>
  </si>
  <si>
    <t>10/A</t>
  </si>
  <si>
    <t>10/B</t>
  </si>
  <si>
    <t>10/C</t>
  </si>
  <si>
    <t>11/A</t>
  </si>
  <si>
    <t>11/B</t>
  </si>
  <si>
    <t>11/C</t>
  </si>
  <si>
    <t>11/D</t>
  </si>
  <si>
    <t>12/A</t>
  </si>
  <si>
    <t>12/B</t>
  </si>
  <si>
    <t>12/C</t>
  </si>
  <si>
    <t>1. Performans</t>
  </si>
  <si>
    <t>2. Performans</t>
  </si>
  <si>
    <t>3. Performans</t>
  </si>
  <si>
    <t>Proje</t>
  </si>
  <si>
    <t>PEKİYİ</t>
  </si>
  <si>
    <t>İYİ</t>
  </si>
  <si>
    <t>ORTA</t>
  </si>
  <si>
    <t>GEÇER</t>
  </si>
  <si>
    <t>GEÇMEZ</t>
  </si>
  <si>
    <t>0-49,99 ARASI</t>
  </si>
  <si>
    <t>50-59,99 ARASI</t>
  </si>
  <si>
    <t>60-69,99 ARASI</t>
  </si>
  <si>
    <t xml:space="preserve">70-84,99 ARASI </t>
  </si>
  <si>
    <t>Derece</t>
  </si>
  <si>
    <t>Derecesi</t>
  </si>
  <si>
    <t>Pekiyi</t>
  </si>
  <si>
    <t>İyi</t>
  </si>
  <si>
    <t>Orta</t>
  </si>
  <si>
    <t>Geçer</t>
  </si>
  <si>
    <t>Geçmez</t>
  </si>
  <si>
    <t>Kimya/Kimya Teknolojisi</t>
  </si>
  <si>
    <t>Türk Dili ve Edebiyatı</t>
  </si>
  <si>
    <t>Sosyal Bilgiler</t>
  </si>
  <si>
    <t>Görsel Sanatlar/Resim</t>
  </si>
  <si>
    <t>Din Kült. ve Ahl.Bil.</t>
  </si>
  <si>
    <t>Rehber Öğretmen</t>
  </si>
  <si>
    <t>ZEHRA ŞELALE ANADOLU LİSESİ</t>
  </si>
  <si>
    <t>ŞERİF ÇAKIR</t>
  </si>
  <si>
    <t>HASAN ÖZÇELİK</t>
  </si>
  <si>
    <t>MEHMET ŞEYHOĞLU</t>
  </si>
  <si>
    <t>BÜNYAMİ AKÇAY</t>
  </si>
  <si>
    <t>YİĞİT GÜÇ</t>
  </si>
  <si>
    <t>PINAR KIZILIRMAK</t>
  </si>
  <si>
    <t>NALAN ZÜMRÜT KARAMUSTAFA</t>
  </si>
  <si>
    <t>HATİCE TEZCAN</t>
  </si>
  <si>
    <t>AZİZ AYDIN</t>
  </si>
  <si>
    <t>MEHTAP ÜNER GÜNAY</t>
  </si>
  <si>
    <t>ÖZNUR ERYILMAZ</t>
  </si>
  <si>
    <t>CAHİDE GÜLER</t>
  </si>
  <si>
    <t>HAKAN ÖNER</t>
  </si>
  <si>
    <t>SELÇUK OKAN KIZILIRMAK</t>
  </si>
  <si>
    <t>UĞUR ELİBOL</t>
  </si>
  <si>
    <t>GÖZDE UZUN</t>
  </si>
  <si>
    <t>BİRSEN ANŞİN</t>
  </si>
  <si>
    <t>FİKRET MENDİL</t>
  </si>
  <si>
    <t>HATİCE DEMİRKAN</t>
  </si>
  <si>
    <t>Bilgi ve İletişim Teknolojisi</t>
  </si>
  <si>
    <t>Bilişim Teknolojileri</t>
  </si>
  <si>
    <t>KENAN GÜNEL</t>
  </si>
  <si>
    <t>BURCU BÜYÜKAYDIN KONDAK</t>
  </si>
  <si>
    <t>YASEMİN KESKİN BAHTİYAR</t>
  </si>
  <si>
    <t>Sosyoloji</t>
  </si>
  <si>
    <t>40. Soru</t>
  </si>
  <si>
    <t>26. Soru</t>
  </si>
  <si>
    <t>27. Soru</t>
  </si>
  <si>
    <t>28. Soru</t>
  </si>
  <si>
    <t>29. Soru</t>
  </si>
  <si>
    <t>30. Soru</t>
  </si>
  <si>
    <t>31. Soru</t>
  </si>
  <si>
    <t>32. Soru</t>
  </si>
  <si>
    <t>33. Soru</t>
  </si>
  <si>
    <t>34. Soru</t>
  </si>
  <si>
    <t>35. Soru</t>
  </si>
  <si>
    <t>36. Soru</t>
  </si>
  <si>
    <t>37. Soru</t>
  </si>
  <si>
    <t>38. Soru</t>
  </si>
  <si>
    <t>39. Soru</t>
  </si>
  <si>
    <t>ALEYNA TOPUZ</t>
  </si>
  <si>
    <t>ALTAN ULUDOĞAN</t>
  </si>
  <si>
    <t>ARİFE BAŞPINAR</t>
  </si>
  <si>
    <t>BAHADIR ÖZTÜRK</t>
  </si>
  <si>
    <t>BATUHAN GENÇ</t>
  </si>
  <si>
    <t>BERİLSU AKÇEVRE</t>
  </si>
  <si>
    <t>BERNA ÖZDEMİR</t>
  </si>
  <si>
    <t>BEYZA ÖZÇELİK</t>
  </si>
  <si>
    <t>BÜNYAMIN BAKAC</t>
  </si>
  <si>
    <t>ÇAĞRI GÜNEN</t>
  </si>
  <si>
    <t>DESTİNA KIZILTAŞ</t>
  </si>
  <si>
    <t>ESLEM ÖDEMİŞ</t>
  </si>
  <si>
    <t>EZGİ SAKARYA</t>
  </si>
  <si>
    <t>FUNDA TANRIVERMİŞ</t>
  </si>
  <si>
    <t>GİZEM ÖZKAN</t>
  </si>
  <si>
    <t>GÖKNUR ACARTÜRK</t>
  </si>
  <si>
    <t>İLKNUR CANLI</t>
  </si>
  <si>
    <t>İREM CİHAN</t>
  </si>
  <si>
    <t>İREM KARADAĞ</t>
  </si>
  <si>
    <t>KÜBRA GÜL</t>
  </si>
  <si>
    <t>MEHMET EMİR ARSLAN</t>
  </si>
  <si>
    <t>MÜCAHİT ERDEM ÇUBUK</t>
  </si>
  <si>
    <t>NURSENA İŞLER</t>
  </si>
  <si>
    <t>OĞUZHAN ERGEN</t>
  </si>
  <si>
    <t>SERDAR DÖNMEZ</t>
  </si>
  <si>
    <t>SILA TANRIVER</t>
  </si>
  <si>
    <t>SİBEL DÖNGEZ</t>
  </si>
  <si>
    <t>YAĞIZ RESULOĞLU</t>
  </si>
  <si>
    <t>YAĞMUR ESLEM COŞKUN</t>
  </si>
  <si>
    <t>YAREN COŞKUN</t>
  </si>
  <si>
    <t>YUSUF SALİH ÖZDEMİR</t>
  </si>
  <si>
    <t>ZEHRA ARSLAN</t>
  </si>
  <si>
    <t>12/D</t>
  </si>
  <si>
    <t>12D</t>
  </si>
  <si>
    <t>2016-2017</t>
  </si>
  <si>
    <t>ZELİHA MAĞDEN</t>
  </si>
  <si>
    <t>AYŞE ARIKAN</t>
  </si>
  <si>
    <t>ÖZLEM TALİ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</si>
</sst>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name val="Arial"/>
      <family val="2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i/>
      <sz val="8"/>
      <color indexed="63"/>
      <name val="Arial"/>
      <family val="2"/>
      <charset val="162"/>
    </font>
    <font>
      <b/>
      <sz val="11"/>
      <name val="Arial Tur"/>
      <charset val="162"/>
    </font>
    <font>
      <b/>
      <sz val="9"/>
      <name val="Arial Tur"/>
      <charset val="162"/>
    </font>
    <font>
      <b/>
      <sz val="8"/>
      <name val="Arial Tur"/>
      <charset val="162"/>
    </font>
    <font>
      <b/>
      <sz val="12"/>
      <name val="Arial Tur"/>
      <charset val="162"/>
    </font>
    <font>
      <sz val="24"/>
      <name val="Arial Tur"/>
      <charset val="162"/>
    </font>
    <font>
      <sz val="10"/>
      <color indexed="18"/>
      <name val="Arial Tur"/>
      <charset val="162"/>
    </font>
    <font>
      <b/>
      <sz val="10"/>
      <color indexed="8"/>
      <name val="Arial Tur"/>
      <charset val="162"/>
    </font>
    <font>
      <sz val="10"/>
      <color indexed="63"/>
      <name val="Arial Tur"/>
      <charset val="162"/>
    </font>
    <font>
      <b/>
      <sz val="10"/>
      <color indexed="63"/>
      <name val="Arial Tur"/>
      <charset val="162"/>
    </font>
    <font>
      <u/>
      <sz val="10"/>
      <color indexed="12"/>
      <name val="Arial Tur"/>
      <charset val="162"/>
    </font>
    <font>
      <b/>
      <sz val="8"/>
      <color indexed="63"/>
      <name val="Arial"/>
      <family val="2"/>
      <charset val="162"/>
    </font>
    <font>
      <b/>
      <sz val="8"/>
      <name val="Arial"/>
      <family val="2"/>
      <charset val="162"/>
    </font>
    <font>
      <sz val="10"/>
      <name val="Arial Tur"/>
      <charset val="162"/>
    </font>
    <font>
      <b/>
      <i/>
      <sz val="12"/>
      <name val="Arial Tur"/>
      <charset val="162"/>
    </font>
    <font>
      <b/>
      <i/>
      <sz val="14"/>
      <color indexed="10"/>
      <name val="Arial Tur"/>
      <charset val="162"/>
    </font>
    <font>
      <sz val="10"/>
      <color indexed="63"/>
      <name val="Arial"/>
      <family val="2"/>
      <charset val="162"/>
    </font>
    <font>
      <sz val="10"/>
      <name val="Arial"/>
      <family val="2"/>
      <charset val="162"/>
    </font>
    <font>
      <sz val="12"/>
      <name val="Arial Tur"/>
      <charset val="162"/>
    </font>
    <font>
      <sz val="10"/>
      <color indexed="8"/>
      <name val="Arial Tur"/>
      <charset val="162"/>
    </font>
    <font>
      <b/>
      <u/>
      <sz val="14"/>
      <color indexed="8"/>
      <name val="Arial Tur"/>
      <charset val="162"/>
    </font>
    <font>
      <b/>
      <sz val="8"/>
      <color indexed="8"/>
      <name val="Arial Tur"/>
      <charset val="162"/>
    </font>
    <font>
      <b/>
      <sz val="8"/>
      <color indexed="8"/>
      <name val="Arial"/>
      <family val="2"/>
      <charset val="162"/>
    </font>
    <font>
      <b/>
      <i/>
      <sz val="8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name val="Arial Tur"/>
      <charset val="162"/>
    </font>
    <font>
      <sz val="10"/>
      <name val="Arial Tur"/>
      <charset val="162"/>
    </font>
    <font>
      <b/>
      <sz val="18"/>
      <color indexed="8"/>
      <name val="Arial Tur"/>
      <charset val="162"/>
    </font>
    <font>
      <b/>
      <sz val="18"/>
      <name val="Arial Tur"/>
      <charset val="162"/>
    </font>
    <font>
      <b/>
      <sz val="10"/>
      <name val="Arial"/>
      <family val="2"/>
      <charset val="162"/>
    </font>
    <font>
      <sz val="20"/>
      <color indexed="8"/>
      <name val="Arial Tur"/>
      <charset val="162"/>
    </font>
    <font>
      <b/>
      <sz val="9"/>
      <color indexed="8"/>
      <name val="Arial Tur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 Tur"/>
      <charset val="162"/>
    </font>
    <font>
      <b/>
      <sz val="12"/>
      <color indexed="8"/>
      <name val="Arial Tur"/>
      <charset val="162"/>
    </font>
    <font>
      <b/>
      <sz val="12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8"/>
      <color indexed="8"/>
      <name val="Arial Tur"/>
      <charset val="162"/>
    </font>
    <font>
      <sz val="8"/>
      <color indexed="81"/>
      <name val="Tahoma"/>
      <family val="2"/>
      <charset val="162"/>
    </font>
    <font>
      <b/>
      <u/>
      <sz val="12"/>
      <color indexed="8"/>
      <name val="Arial Tur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9"/>
      <name val="Arial Tur"/>
      <charset val="162"/>
    </font>
    <font>
      <b/>
      <sz val="14"/>
      <color indexed="9"/>
      <name val="Arial Tur"/>
      <charset val="162"/>
    </font>
    <font>
      <sz val="10"/>
      <color indexed="9"/>
      <name val="Arial Tur"/>
      <charset val="162"/>
    </font>
    <font>
      <b/>
      <sz val="24"/>
      <color indexed="9"/>
      <name val="Arial Tur"/>
      <charset val="162"/>
    </font>
    <font>
      <sz val="24"/>
      <color indexed="9"/>
      <name val="Arial Tur"/>
      <charset val="162"/>
    </font>
    <font>
      <b/>
      <u/>
      <sz val="12"/>
      <name val="Arial Tur"/>
      <charset val="162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24"/>
      <name val="Arial Tur"/>
      <charset val="162"/>
    </font>
    <font>
      <b/>
      <sz val="24"/>
      <color theme="1"/>
      <name val="Calibri"/>
      <family val="2"/>
      <charset val="162"/>
      <scheme val="minor"/>
    </font>
    <font>
      <sz val="10"/>
      <color indexed="8"/>
      <name val="ARIAL"/>
      <charset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 style="thin">
        <color indexed="16"/>
      </right>
      <top/>
      <bottom/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60" fillId="0" borderId="0">
      <alignment vertical="top"/>
    </xf>
    <xf numFmtId="0" fontId="3" fillId="0" borderId="0"/>
  </cellStyleXfs>
  <cellXfs count="435">
    <xf numFmtId="0" fontId="0" fillId="0" borderId="0" xfId="0"/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1" fillId="3" borderId="0" xfId="0" applyFont="1" applyFill="1" applyAlignment="1">
      <alignment horizontal="center" vertical="center" wrapText="1"/>
    </xf>
    <xf numFmtId="0" fontId="0" fillId="2" borderId="0" xfId="0" applyFill="1"/>
    <xf numFmtId="0" fontId="29" fillId="2" borderId="1" xfId="0" applyNumberFormat="1" applyFont="1" applyFill="1" applyBorder="1" applyAlignment="1" applyProtection="1">
      <alignment horizontal="center" textRotation="90" wrapText="1"/>
    </xf>
    <xf numFmtId="1" fontId="30" fillId="2" borderId="1" xfId="0" applyNumberFormat="1" applyFont="1" applyFill="1" applyBorder="1" applyAlignment="1" applyProtection="1">
      <alignment horizontal="center" vertical="center" wrapText="1"/>
    </xf>
    <xf numFmtId="2" fontId="30" fillId="2" borderId="1" xfId="0" applyNumberFormat="1" applyFont="1" applyFill="1" applyBorder="1" applyAlignment="1" applyProtection="1">
      <alignment horizontal="center" vertical="center" wrapText="1"/>
    </xf>
    <xf numFmtId="1" fontId="32" fillId="2" borderId="1" xfId="0" applyNumberFormat="1" applyFont="1" applyFill="1" applyBorder="1" applyAlignment="1" applyProtection="1">
      <alignment horizontal="center" vertical="center" wrapText="1"/>
    </xf>
    <xf numFmtId="2" fontId="29" fillId="2" borderId="1" xfId="0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shrinkToFit="1"/>
    </xf>
    <xf numFmtId="0" fontId="20" fillId="2" borderId="0" xfId="0" applyFont="1" applyFill="1" applyBorder="1" applyAlignment="1" applyProtection="1">
      <alignment horizontal="center" vertical="center" shrinkToFit="1"/>
    </xf>
    <xf numFmtId="0" fontId="5" fillId="2" borderId="0" xfId="0" applyFont="1" applyFill="1" applyAlignment="1" applyProtection="1"/>
    <xf numFmtId="0" fontId="10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/>
    <xf numFmtId="1" fontId="32" fillId="4" borderId="1" xfId="0" applyNumberFormat="1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>
      <alignment horizontal="center" vertical="center" textRotation="90"/>
    </xf>
    <xf numFmtId="0" fontId="28" fillId="4" borderId="1" xfId="0" applyFont="1" applyFill="1" applyBorder="1" applyAlignment="1">
      <alignment horizontal="center" vertical="center"/>
    </xf>
    <xf numFmtId="0" fontId="29" fillId="4" borderId="1" xfId="0" applyNumberFormat="1" applyFont="1" applyFill="1" applyBorder="1" applyAlignment="1" applyProtection="1">
      <alignment horizontal="center" vertical="center" textRotation="90" wrapText="1"/>
    </xf>
    <xf numFmtId="0" fontId="18" fillId="5" borderId="1" xfId="0" applyFont="1" applyFill="1" applyBorder="1" applyAlignment="1" applyProtection="1">
      <alignment horizontal="center" vertical="center" wrapText="1" shrinkToFit="1"/>
    </xf>
    <xf numFmtId="1" fontId="32" fillId="5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 shrinkToFit="1"/>
      <protection locked="0"/>
    </xf>
    <xf numFmtId="0" fontId="9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wrapText="1" shrinkToFit="1"/>
    </xf>
    <xf numFmtId="0" fontId="6" fillId="0" borderId="2" xfId="0" applyFont="1" applyBorder="1" applyAlignment="1" applyProtection="1">
      <alignment horizontal="center" vertical="center" wrapText="1" shrinkToFit="1"/>
    </xf>
    <xf numFmtId="0" fontId="0" fillId="2" borderId="0" xfId="0" applyFill="1" applyAlignment="1" applyProtection="1">
      <alignment horizontal="center" vertical="center" wrapText="1" shrinkToFit="1"/>
    </xf>
    <xf numFmtId="0" fontId="0" fillId="2" borderId="0" xfId="0" applyFill="1" applyAlignment="1" applyProtection="1">
      <alignment horizontal="center" vertical="center" textRotation="90" wrapText="1" shrinkToFit="1"/>
    </xf>
    <xf numFmtId="0" fontId="0" fillId="3" borderId="0" xfId="0" applyFill="1" applyAlignment="1" applyProtection="1">
      <alignment vertical="center" wrapText="1"/>
    </xf>
    <xf numFmtId="0" fontId="22" fillId="2" borderId="0" xfId="1" applyFont="1" applyFill="1" applyBorder="1" applyAlignment="1" applyProtection="1">
      <alignment horizontal="center" vertical="center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15" fillId="6" borderId="1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</xf>
    <xf numFmtId="0" fontId="0" fillId="3" borderId="0" xfId="0" applyFill="1" applyAlignment="1" applyProtection="1"/>
    <xf numFmtId="0" fontId="21" fillId="2" borderId="0" xfId="0" applyFont="1" applyFill="1" applyBorder="1" applyAlignment="1" applyProtection="1">
      <alignment horizontal="center" vertical="center" wrapText="1"/>
    </xf>
    <xf numFmtId="0" fontId="18" fillId="5" borderId="3" xfId="0" applyFont="1" applyFill="1" applyBorder="1" applyAlignment="1" applyProtection="1">
      <alignment horizontal="center" vertical="center" wrapText="1" shrinkToFit="1"/>
    </xf>
    <xf numFmtId="0" fontId="18" fillId="8" borderId="1" xfId="0" applyFont="1" applyFill="1" applyBorder="1" applyAlignment="1" applyProtection="1">
      <alignment horizontal="center" vertical="center" textRotation="90" wrapText="1" shrinkToFit="1"/>
    </xf>
    <xf numFmtId="0" fontId="31" fillId="8" borderId="1" xfId="0" applyNumberFormat="1" applyFont="1" applyFill="1" applyBorder="1" applyAlignment="1" applyProtection="1">
      <alignment horizontal="center" vertical="center" shrinkToFit="1"/>
    </xf>
    <xf numFmtId="0" fontId="29" fillId="8" borderId="1" xfId="0" applyNumberFormat="1" applyFont="1" applyFill="1" applyBorder="1" applyAlignment="1" applyProtection="1">
      <alignment horizontal="center" vertical="center" shrinkToFit="1"/>
    </xf>
    <xf numFmtId="0" fontId="26" fillId="2" borderId="0" xfId="0" applyFont="1" applyFill="1"/>
    <xf numFmtId="0" fontId="44" fillId="0" borderId="1" xfId="0" applyNumberFormat="1" applyFont="1" applyBorder="1" applyAlignment="1" applyProtection="1">
      <alignment horizontal="center" vertical="center" wrapText="1"/>
    </xf>
    <xf numFmtId="0" fontId="44" fillId="0" borderId="1" xfId="0" applyNumberFormat="1" applyFont="1" applyBorder="1" applyAlignment="1" applyProtection="1">
      <alignment horizontal="center" vertical="center" shrinkToFit="1"/>
    </xf>
    <xf numFmtId="1" fontId="44" fillId="0" borderId="1" xfId="0" applyNumberFormat="1" applyFont="1" applyBorder="1" applyAlignment="1" applyProtection="1">
      <alignment horizontal="center" vertical="center" shrinkToFit="1"/>
    </xf>
    <xf numFmtId="2" fontId="32" fillId="0" borderId="1" xfId="0" applyNumberFormat="1" applyFont="1" applyBorder="1" applyAlignment="1" applyProtection="1">
      <alignment horizontal="center" vertical="center" shrinkToFit="1"/>
    </xf>
    <xf numFmtId="1" fontId="32" fillId="0" borderId="1" xfId="0" applyNumberFormat="1" applyFont="1" applyBorder="1" applyAlignment="1" applyProtection="1">
      <alignment horizontal="center" vertical="center" shrinkToFit="1"/>
    </xf>
    <xf numFmtId="1" fontId="29" fillId="4" borderId="4" xfId="0" applyNumberFormat="1" applyFont="1" applyFill="1" applyBorder="1" applyAlignment="1" applyProtection="1">
      <alignment horizontal="center" vertical="center" wrapText="1" shrinkToFit="1"/>
    </xf>
    <xf numFmtId="0" fontId="28" fillId="4" borderId="4" xfId="0" applyFont="1" applyFill="1" applyBorder="1" applyAlignment="1" applyProtection="1">
      <alignment horizontal="center" vertical="center" wrapText="1" shrinkToFit="1"/>
    </xf>
    <xf numFmtId="2" fontId="29" fillId="4" borderId="4" xfId="0" applyNumberFormat="1" applyFont="1" applyFill="1" applyBorder="1" applyAlignment="1" applyProtection="1">
      <alignment horizontal="center" vertical="center" wrapText="1" shrinkToFit="1"/>
    </xf>
    <xf numFmtId="1" fontId="29" fillId="4" borderId="1" xfId="0" applyNumberFormat="1" applyFont="1" applyFill="1" applyBorder="1" applyAlignment="1" applyProtection="1">
      <alignment horizontal="center" vertical="center" wrapText="1" shrinkToFit="1"/>
    </xf>
    <xf numFmtId="0" fontId="28" fillId="9" borderId="1" xfId="0" applyFont="1" applyFill="1" applyBorder="1" applyAlignment="1" applyProtection="1">
      <alignment horizontal="center" vertical="center" wrapText="1" shrinkToFit="1"/>
    </xf>
    <xf numFmtId="0" fontId="28" fillId="9" borderId="2" xfId="0" applyFont="1" applyFill="1" applyBorder="1" applyAlignment="1" applyProtection="1">
      <alignment horizontal="center" vertical="center" wrapText="1" shrinkToFit="1"/>
    </xf>
    <xf numFmtId="0" fontId="19" fillId="2" borderId="0" xfId="0" applyNumberFormat="1" applyFont="1" applyFill="1" applyBorder="1" applyAlignment="1" applyProtection="1">
      <alignment wrapText="1"/>
    </xf>
    <xf numFmtId="2" fontId="29" fillId="2" borderId="1" xfId="0" applyNumberFormat="1" applyFont="1" applyFill="1" applyBorder="1" applyAlignment="1" applyProtection="1">
      <alignment horizontal="center" textRotation="90" wrapText="1"/>
    </xf>
    <xf numFmtId="1" fontId="29" fillId="2" borderId="1" xfId="0" applyNumberFormat="1" applyFont="1" applyFill="1" applyBorder="1" applyAlignment="1" applyProtection="1">
      <alignment horizontal="center" textRotation="90" wrapText="1"/>
    </xf>
    <xf numFmtId="2" fontId="29" fillId="2" borderId="3" xfId="0" applyNumberFormat="1" applyFont="1" applyFill="1" applyBorder="1" applyAlignment="1" applyProtection="1">
      <alignment horizontal="center" textRotation="90" wrapText="1"/>
    </xf>
    <xf numFmtId="2" fontId="29" fillId="2" borderId="5" xfId="0" applyNumberFormat="1" applyFont="1" applyFill="1" applyBorder="1" applyAlignment="1" applyProtection="1">
      <alignment horizontal="center" textRotation="90" wrapText="1"/>
    </xf>
    <xf numFmtId="1" fontId="29" fillId="2" borderId="5" xfId="0" applyNumberFormat="1" applyFont="1" applyFill="1" applyBorder="1" applyAlignment="1" applyProtection="1">
      <alignment horizontal="center" textRotation="90" wrapText="1"/>
    </xf>
    <xf numFmtId="2" fontId="29" fillId="4" borderId="3" xfId="0" applyNumberFormat="1" applyFont="1" applyFill="1" applyBorder="1" applyAlignment="1" applyProtection="1">
      <alignment horizontal="center" textRotation="90" wrapText="1"/>
    </xf>
    <xf numFmtId="2" fontId="29" fillId="4" borderId="6" xfId="0" applyNumberFormat="1" applyFont="1" applyFill="1" applyBorder="1" applyAlignment="1" applyProtection="1">
      <alignment horizontal="center" textRotation="90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textRotation="90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9" fillId="2" borderId="0" xfId="0" applyNumberFormat="1" applyFont="1" applyFill="1" applyBorder="1" applyAlignment="1" applyProtection="1">
      <alignment horizontal="center" vertical="center" wrapText="1"/>
    </xf>
    <xf numFmtId="0" fontId="19" fillId="2" borderId="0" xfId="0" applyNumberFormat="1" applyFont="1" applyFill="1" applyBorder="1" applyAlignment="1" applyProtection="1">
      <alignment horizontal="center" textRotation="90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9" fillId="2" borderId="0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right" vertical="center" wrapText="1"/>
    </xf>
    <xf numFmtId="2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wrapText="1"/>
    </xf>
    <xf numFmtId="0" fontId="0" fillId="2" borderId="0" xfId="0" applyFill="1" applyProtection="1"/>
    <xf numFmtId="2" fontId="4" fillId="2" borderId="7" xfId="0" applyNumberFormat="1" applyFont="1" applyFill="1" applyBorder="1" applyAlignment="1" applyProtection="1">
      <alignment horizontal="center" wrapText="1"/>
    </xf>
    <xf numFmtId="2" fontId="19" fillId="2" borderId="0" xfId="0" applyNumberFormat="1" applyFont="1" applyFill="1" applyBorder="1" applyAlignment="1" applyProtection="1">
      <alignment wrapText="1"/>
    </xf>
    <xf numFmtId="0" fontId="19" fillId="2" borderId="0" xfId="0" applyNumberFormat="1" applyFont="1" applyFill="1" applyBorder="1" applyAlignment="1" applyProtection="1">
      <alignment horizontal="right" vertical="center" wrapText="1"/>
    </xf>
    <xf numFmtId="2" fontId="19" fillId="2" borderId="0" xfId="0" applyNumberFormat="1" applyFont="1" applyFill="1" applyBorder="1" applyAlignment="1" applyProtection="1">
      <alignment horizontal="right" wrapText="1"/>
    </xf>
    <xf numFmtId="0" fontId="4" fillId="2" borderId="8" xfId="0" applyNumberFormat="1" applyFont="1" applyFill="1" applyBorder="1" applyAlignment="1" applyProtection="1">
      <alignment horizontal="right" wrapText="1"/>
    </xf>
    <xf numFmtId="0" fontId="0" fillId="2" borderId="0" xfId="0" applyFill="1" applyBorder="1" applyAlignment="1" applyProtection="1">
      <alignment wrapText="1"/>
    </xf>
    <xf numFmtId="0" fontId="5" fillId="2" borderId="0" xfId="0" applyFont="1" applyFill="1" applyProtection="1"/>
    <xf numFmtId="0" fontId="0" fillId="2" borderId="0" xfId="0" applyFill="1" applyAlignment="1" applyProtection="1"/>
    <xf numFmtId="0" fontId="52" fillId="2" borderId="0" xfId="0" applyFont="1" applyFill="1" applyProtection="1"/>
    <xf numFmtId="0" fontId="52" fillId="2" borderId="10" xfId="0" applyFont="1" applyFill="1" applyBorder="1" applyProtection="1"/>
    <xf numFmtId="0" fontId="52" fillId="2" borderId="11" xfId="0" applyFont="1" applyFill="1" applyBorder="1" applyProtection="1"/>
    <xf numFmtId="0" fontId="52" fillId="2" borderId="12" xfId="0" applyFont="1" applyFill="1" applyBorder="1" applyProtection="1"/>
    <xf numFmtId="0" fontId="0" fillId="3" borderId="13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5" fillId="2" borderId="0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38" fillId="2" borderId="11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26" fillId="3" borderId="0" xfId="0" applyFont="1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47" fillId="2" borderId="17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/>
    </xf>
    <xf numFmtId="0" fontId="0" fillId="2" borderId="17" xfId="0" applyFill="1" applyBorder="1" applyProtection="1"/>
    <xf numFmtId="0" fontId="0" fillId="2" borderId="16" xfId="0" applyFill="1" applyBorder="1" applyAlignment="1" applyProtection="1">
      <alignment horizontal="center" vertical="center"/>
    </xf>
    <xf numFmtId="0" fontId="47" fillId="2" borderId="0" xfId="1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1" xfId="0" applyFill="1" applyBorder="1" applyProtection="1"/>
    <xf numFmtId="0" fontId="10" fillId="3" borderId="11" xfId="0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/>
    </xf>
    <xf numFmtId="0" fontId="25" fillId="2" borderId="13" xfId="0" applyFont="1" applyFill="1" applyBorder="1" applyAlignment="1" applyProtection="1"/>
    <xf numFmtId="0" fontId="25" fillId="2" borderId="0" xfId="0" applyFont="1" applyFill="1" applyBorder="1" applyAlignment="1" applyProtection="1"/>
    <xf numFmtId="0" fontId="13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/>
    <xf numFmtId="0" fontId="0" fillId="2" borderId="15" xfId="0" applyFill="1" applyBorder="1" applyAlignment="1" applyProtection="1"/>
    <xf numFmtId="0" fontId="0" fillId="2" borderId="17" xfId="0" applyFill="1" applyBorder="1" applyAlignment="1" applyProtection="1"/>
    <xf numFmtId="0" fontId="0" fillId="2" borderId="10" xfId="0" applyFill="1" applyBorder="1" applyAlignment="1" applyProtection="1"/>
    <xf numFmtId="0" fontId="0" fillId="2" borderId="11" xfId="0" applyFill="1" applyBorder="1" applyAlignment="1" applyProtection="1"/>
    <xf numFmtId="0" fontId="0" fillId="3" borderId="12" xfId="0" applyFill="1" applyBorder="1" applyAlignment="1" applyProtection="1">
      <alignment horizontal="center" vertical="center"/>
    </xf>
    <xf numFmtId="0" fontId="26" fillId="2" borderId="0" xfId="0" applyFont="1" applyFill="1" applyProtection="1"/>
    <xf numFmtId="0" fontId="0" fillId="3" borderId="17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26" fillId="2" borderId="0" xfId="0" applyFont="1" applyFill="1" applyAlignment="1" applyProtection="1">
      <alignment vertical="center"/>
    </xf>
    <xf numFmtId="0" fontId="14" fillId="2" borderId="1" xfId="0" applyFont="1" applyFill="1" applyBorder="1" applyAlignment="1" applyProtection="1">
      <alignment vertical="center"/>
    </xf>
    <xf numFmtId="2" fontId="28" fillId="4" borderId="4" xfId="0" applyNumberFormat="1" applyFont="1" applyFill="1" applyBorder="1" applyAlignment="1" applyProtection="1">
      <alignment horizontal="center" vertical="center"/>
    </xf>
    <xf numFmtId="2" fontId="28" fillId="4" borderId="1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5" fillId="2" borderId="7" xfId="0" applyFont="1" applyFill="1" applyBorder="1" applyAlignment="1" applyProtection="1">
      <alignment horizontal="center" vertical="center"/>
    </xf>
    <xf numFmtId="0" fontId="45" fillId="2" borderId="8" xfId="0" applyFont="1" applyFill="1" applyBorder="1" applyAlignment="1" applyProtection="1">
      <alignment horizontal="right" vertical="center"/>
    </xf>
    <xf numFmtId="0" fontId="45" fillId="2" borderId="9" xfId="0" applyFont="1" applyFill="1" applyBorder="1" applyAlignment="1" applyProtection="1">
      <alignment horizontal="center" vertical="center"/>
    </xf>
    <xf numFmtId="2" fontId="45" fillId="2" borderId="8" xfId="0" applyNumberFormat="1" applyFont="1" applyFill="1" applyBorder="1" applyAlignment="1" applyProtection="1">
      <alignment horizontal="right" vertical="center"/>
    </xf>
    <xf numFmtId="2" fontId="45" fillId="2" borderId="9" xfId="0" applyNumberFormat="1" applyFont="1" applyFill="1" applyBorder="1" applyAlignment="1" applyProtection="1">
      <alignment horizontal="center" vertical="center"/>
    </xf>
    <xf numFmtId="0" fontId="49" fillId="2" borderId="0" xfId="0" applyNumberFormat="1" applyFont="1" applyFill="1" applyBorder="1" applyAlignment="1" applyProtection="1">
      <alignment horizontal="right" vertical="center" wrapText="1"/>
    </xf>
    <xf numFmtId="0" fontId="19" fillId="2" borderId="18" xfId="0" applyNumberFormat="1" applyFont="1" applyFill="1" applyBorder="1" applyAlignment="1" applyProtection="1">
      <alignment horizontal="center" vertical="center" wrapText="1"/>
    </xf>
    <xf numFmtId="0" fontId="49" fillId="2" borderId="0" xfId="0" applyNumberFormat="1" applyFont="1" applyFill="1" applyBorder="1" applyAlignment="1" applyProtection="1">
      <alignment horizontal="center" vertical="center" textRotation="90" wrapText="1"/>
    </xf>
    <xf numFmtId="0" fontId="41" fillId="7" borderId="19" xfId="0" applyFont="1" applyFill="1" applyBorder="1" applyAlignment="1" applyProtection="1">
      <alignment vertical="center"/>
    </xf>
    <xf numFmtId="0" fontId="41" fillId="7" borderId="20" xfId="0" applyFont="1" applyFill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26" fillId="0" borderId="4" xfId="0" applyFont="1" applyBorder="1" applyAlignment="1" applyProtection="1">
      <alignment horizontal="center" vertical="center" shrinkToFit="1"/>
      <protection locked="0"/>
    </xf>
    <xf numFmtId="0" fontId="31" fillId="1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6" borderId="1" xfId="0" applyFont="1" applyFill="1" applyBorder="1" applyAlignment="1" applyProtection="1">
      <alignment horizontal="center" textRotation="90" shrinkToFit="1"/>
      <protection locked="0"/>
    </xf>
    <xf numFmtId="14" fontId="5" fillId="6" borderId="1" xfId="0" applyNumberFormat="1" applyFont="1" applyFill="1" applyBorder="1" applyAlignment="1" applyProtection="1">
      <alignment horizontal="center" textRotation="90" shrinkToFit="1"/>
      <protection locked="0"/>
    </xf>
    <xf numFmtId="0" fontId="0" fillId="0" borderId="0" xfId="0" applyAlignment="1">
      <alignment horizontal="center"/>
    </xf>
    <xf numFmtId="1" fontId="57" fillId="0" borderId="7" xfId="0" applyNumberFormat="1" applyFont="1" applyBorder="1" applyAlignment="1">
      <alignment horizontal="center" vertical="center"/>
    </xf>
    <xf numFmtId="0" fontId="57" fillId="0" borderId="7" xfId="0" applyFont="1" applyBorder="1"/>
    <xf numFmtId="1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0" xfId="2"/>
    <xf numFmtId="0" fontId="57" fillId="0" borderId="7" xfId="0" applyNumberFormat="1" applyFont="1" applyBorder="1" applyAlignment="1">
      <alignment horizontal="center" vertical="center"/>
    </xf>
    <xf numFmtId="0" fontId="0" fillId="3" borderId="0" xfId="0" applyFont="1" applyFill="1"/>
    <xf numFmtId="0" fontId="0" fillId="3" borderId="0" xfId="0" applyNumberFormat="1" applyFont="1" applyFill="1"/>
    <xf numFmtId="0" fontId="0" fillId="2" borderId="0" xfId="0" applyFont="1" applyFill="1"/>
    <xf numFmtId="1" fontId="57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6" fillId="0" borderId="7" xfId="0" applyFont="1" applyBorder="1" applyAlignment="1">
      <alignment horizontal="center"/>
    </xf>
    <xf numFmtId="0" fontId="0" fillId="3" borderId="33" xfId="0" applyFill="1" applyBorder="1" applyAlignment="1"/>
    <xf numFmtId="0" fontId="6" fillId="19" borderId="50" xfId="0" applyFont="1" applyFill="1" applyBorder="1" applyAlignment="1">
      <alignment horizontal="center" vertical="center"/>
    </xf>
    <xf numFmtId="0" fontId="58" fillId="20" borderId="51" xfId="0" applyFont="1" applyFill="1" applyBorder="1" applyAlignment="1">
      <alignment horizontal="center" vertical="center"/>
    </xf>
    <xf numFmtId="0" fontId="0" fillId="0" borderId="8" xfId="0" applyBorder="1"/>
    <xf numFmtId="0" fontId="6" fillId="0" borderId="7" xfId="0" applyFont="1" applyFill="1" applyBorder="1" applyAlignment="1">
      <alignment horizontal="center"/>
    </xf>
    <xf numFmtId="0" fontId="59" fillId="0" borderId="0" xfId="2" applyFont="1" applyAlignment="1">
      <alignment horizontal="center" vertical="center"/>
    </xf>
    <xf numFmtId="2" fontId="29" fillId="2" borderId="1" xfId="0" applyNumberFormat="1" applyFont="1" applyFill="1" applyBorder="1" applyAlignment="1" applyProtection="1">
      <alignment horizontal="center" vertical="center" wrapText="1"/>
    </xf>
    <xf numFmtId="2" fontId="30" fillId="2" borderId="1" xfId="0" applyNumberFormat="1" applyFont="1" applyFill="1" applyBorder="1" applyAlignment="1" applyProtection="1">
      <alignment horizontal="center" vertical="center" wrapText="1"/>
    </xf>
    <xf numFmtId="2" fontId="29" fillId="2" borderId="3" xfId="0" applyNumberFormat="1" applyFont="1" applyFill="1" applyBorder="1" applyAlignment="1" applyProtection="1">
      <alignment horizontal="center" textRotation="90" wrapText="1"/>
    </xf>
    <xf numFmtId="0" fontId="19" fillId="2" borderId="0" xfId="0" applyNumberFormat="1" applyFont="1" applyFill="1" applyBorder="1" applyAlignment="1" applyProtection="1">
      <alignment horizontal="center" wrapText="1"/>
    </xf>
    <xf numFmtId="0" fontId="19" fillId="2" borderId="0" xfId="0" applyNumberFormat="1" applyFont="1" applyFill="1" applyBorder="1" applyAlignment="1" applyProtection="1">
      <alignment wrapText="1"/>
    </xf>
    <xf numFmtId="2" fontId="19" fillId="2" borderId="0" xfId="0" applyNumberFormat="1" applyFont="1" applyFill="1" applyBorder="1" applyAlignment="1" applyProtection="1">
      <alignment wrapText="1"/>
    </xf>
    <xf numFmtId="2" fontId="4" fillId="2" borderId="7" xfId="0" applyNumberFormat="1" applyFont="1" applyFill="1" applyBorder="1" applyAlignment="1" applyProtection="1">
      <alignment horizontal="center" wrapText="1"/>
    </xf>
    <xf numFmtId="0" fontId="18" fillId="5" borderId="1" xfId="0" applyFont="1" applyFill="1" applyBorder="1" applyAlignment="1" applyProtection="1">
      <alignment horizontal="center" vertical="center" wrapText="1" shrinkToFit="1"/>
    </xf>
    <xf numFmtId="2" fontId="29" fillId="4" borderId="3" xfId="0" applyNumberFormat="1" applyFont="1" applyFill="1" applyBorder="1" applyAlignment="1" applyProtection="1">
      <alignment horizontal="center" textRotation="90" wrapText="1"/>
    </xf>
    <xf numFmtId="2" fontId="29" fillId="4" borderId="6" xfId="0" applyNumberFormat="1" applyFont="1" applyFill="1" applyBorder="1" applyAlignment="1" applyProtection="1">
      <alignment horizontal="center" textRotation="90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1" fontId="0" fillId="5" borderId="1" xfId="0" applyNumberFormat="1" applyFill="1" applyBorder="1" applyAlignment="1" applyProtection="1">
      <alignment vertical="center" wrapText="1" shrinkToFit="1"/>
    </xf>
    <xf numFmtId="1" fontId="57" fillId="0" borderId="7" xfId="4" applyNumberFormat="1" applyFont="1" applyBorder="1" applyAlignment="1">
      <alignment horizontal="left" vertical="center"/>
    </xf>
    <xf numFmtId="0" fontId="3" fillId="0" borderId="0" xfId="4"/>
    <xf numFmtId="0" fontId="3" fillId="0" borderId="0" xfId="4" applyFont="1"/>
    <xf numFmtId="1" fontId="57" fillId="0" borderId="7" xfId="4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ill="1" applyBorder="1"/>
    <xf numFmtId="0" fontId="0" fillId="0" borderId="18" xfId="0" applyBorder="1"/>
    <xf numFmtId="0" fontId="3" fillId="0" borderId="7" xfId="4" applyBorder="1" applyAlignment="1">
      <alignment horizontal="center"/>
    </xf>
    <xf numFmtId="0" fontId="57" fillId="0" borderId="7" xfId="0" applyFont="1" applyBorder="1" applyAlignment="1">
      <alignment horizontal="center"/>
    </xf>
    <xf numFmtId="0" fontId="2" fillId="0" borderId="0" xfId="4" applyFont="1"/>
    <xf numFmtId="0" fontId="1" fillId="0" borderId="0" xfId="2" applyFont="1"/>
    <xf numFmtId="1" fontId="57" fillId="0" borderId="7" xfId="0" applyNumberFormat="1" applyFont="1" applyBorder="1"/>
    <xf numFmtId="1" fontId="3" fillId="0" borderId="7" xfId="4" applyNumberFormat="1" applyBorder="1" applyAlignment="1">
      <alignment horizontal="center"/>
    </xf>
    <xf numFmtId="1" fontId="3" fillId="0" borderId="7" xfId="4" applyNumberFormat="1" applyBorder="1"/>
    <xf numFmtId="0" fontId="27" fillId="9" borderId="24" xfId="1" applyFont="1" applyFill="1" applyBorder="1" applyAlignment="1" applyProtection="1">
      <alignment horizontal="center" vertical="center" wrapText="1"/>
    </xf>
    <xf numFmtId="0" fontId="27" fillId="9" borderId="25" xfId="1" applyFont="1" applyFill="1" applyBorder="1" applyAlignment="1" applyProtection="1">
      <alignment horizontal="center" vertical="center" wrapText="1"/>
    </xf>
    <xf numFmtId="0" fontId="27" fillId="9" borderId="26" xfId="1" applyFont="1" applyFill="1" applyBorder="1" applyAlignment="1" applyProtection="1">
      <alignment horizontal="center" vertical="center" wrapText="1"/>
    </xf>
    <xf numFmtId="0" fontId="27" fillId="9" borderId="27" xfId="1" applyFont="1" applyFill="1" applyBorder="1" applyAlignment="1" applyProtection="1">
      <alignment horizontal="center" vertical="center" wrapText="1"/>
    </xf>
    <xf numFmtId="0" fontId="27" fillId="9" borderId="28" xfId="1" applyFont="1" applyFill="1" applyBorder="1" applyAlignment="1" applyProtection="1">
      <alignment horizontal="center" vertical="center" wrapText="1"/>
    </xf>
    <xf numFmtId="0" fontId="27" fillId="9" borderId="29" xfId="1" applyFont="1" applyFill="1" applyBorder="1" applyAlignment="1" applyProtection="1">
      <alignment horizontal="center" vertical="center" wrapText="1"/>
    </xf>
    <xf numFmtId="0" fontId="47" fillId="15" borderId="24" xfId="1" applyFont="1" applyFill="1" applyBorder="1" applyAlignment="1" applyProtection="1">
      <alignment horizontal="center" vertical="center" wrapText="1"/>
    </xf>
    <xf numFmtId="0" fontId="47" fillId="15" borderId="25" xfId="1" applyFont="1" applyFill="1" applyBorder="1" applyAlignment="1" applyProtection="1">
      <alignment horizontal="center" vertical="center" wrapText="1"/>
    </xf>
    <xf numFmtId="0" fontId="47" fillId="15" borderId="26" xfId="1" applyFont="1" applyFill="1" applyBorder="1" applyAlignment="1" applyProtection="1">
      <alignment horizontal="center" vertical="center" wrapText="1"/>
    </xf>
    <xf numFmtId="0" fontId="47" fillId="15" borderId="27" xfId="1" applyFont="1" applyFill="1" applyBorder="1" applyAlignment="1" applyProtection="1">
      <alignment horizontal="center" vertical="center" wrapText="1"/>
    </xf>
    <xf numFmtId="0" fontId="47" fillId="15" borderId="28" xfId="1" applyFont="1" applyFill="1" applyBorder="1" applyAlignment="1" applyProtection="1">
      <alignment horizontal="center" vertical="center" wrapText="1"/>
    </xf>
    <xf numFmtId="0" fontId="47" fillId="15" borderId="29" xfId="1" applyFont="1" applyFill="1" applyBorder="1" applyAlignment="1" applyProtection="1">
      <alignment horizontal="center" vertical="center" wrapText="1"/>
    </xf>
    <xf numFmtId="0" fontId="55" fillId="11" borderId="21" xfId="1" applyFont="1" applyFill="1" applyBorder="1" applyAlignment="1" applyProtection="1">
      <alignment horizontal="center" vertical="center"/>
    </xf>
    <xf numFmtId="0" fontId="55" fillId="11" borderId="18" xfId="1" applyFont="1" applyFill="1" applyBorder="1" applyAlignment="1" applyProtection="1">
      <alignment horizontal="center" vertical="center"/>
    </xf>
    <xf numFmtId="0" fontId="55" fillId="11" borderId="22" xfId="1" applyFont="1" applyFill="1" applyBorder="1" applyAlignment="1" applyProtection="1">
      <alignment horizontal="center" vertical="center"/>
    </xf>
    <xf numFmtId="0" fontId="55" fillId="11" borderId="19" xfId="1" applyFont="1" applyFill="1" applyBorder="1" applyAlignment="1" applyProtection="1">
      <alignment horizontal="center" vertical="center"/>
    </xf>
    <xf numFmtId="0" fontId="55" fillId="11" borderId="23" xfId="1" applyFont="1" applyFill="1" applyBorder="1" applyAlignment="1" applyProtection="1">
      <alignment horizontal="center" vertical="center"/>
    </xf>
    <xf numFmtId="0" fontId="55" fillId="11" borderId="20" xfId="1" applyFont="1" applyFill="1" applyBorder="1" applyAlignment="1" applyProtection="1">
      <alignment horizontal="center" vertical="center"/>
    </xf>
    <xf numFmtId="0" fontId="53" fillId="12" borderId="24" xfId="0" applyFont="1" applyFill="1" applyBorder="1" applyAlignment="1" applyProtection="1">
      <alignment horizontal="center" vertical="center" wrapText="1"/>
    </xf>
    <xf numFmtId="0" fontId="54" fillId="12" borderId="25" xfId="0" applyFont="1" applyFill="1" applyBorder="1" applyAlignment="1" applyProtection="1">
      <alignment horizontal="center" vertical="center"/>
    </xf>
    <xf numFmtId="0" fontId="54" fillId="12" borderId="26" xfId="0" applyFont="1" applyFill="1" applyBorder="1" applyAlignment="1" applyProtection="1">
      <alignment horizontal="center" vertical="center"/>
    </xf>
    <xf numFmtId="0" fontId="54" fillId="12" borderId="27" xfId="0" applyFont="1" applyFill="1" applyBorder="1" applyAlignment="1" applyProtection="1">
      <alignment horizontal="center" vertical="center"/>
    </xf>
    <xf numFmtId="0" fontId="54" fillId="12" borderId="28" xfId="0" applyFont="1" applyFill="1" applyBorder="1" applyAlignment="1" applyProtection="1">
      <alignment horizontal="center" vertical="center"/>
    </xf>
    <xf numFmtId="0" fontId="54" fillId="12" borderId="29" xfId="0" applyFont="1" applyFill="1" applyBorder="1" applyAlignment="1" applyProtection="1">
      <alignment horizontal="center" vertical="center"/>
    </xf>
    <xf numFmtId="0" fontId="27" fillId="13" borderId="24" xfId="1" applyFont="1" applyFill="1" applyBorder="1" applyAlignment="1" applyProtection="1">
      <alignment horizontal="center" vertical="center" shrinkToFit="1"/>
    </xf>
    <xf numFmtId="0" fontId="27" fillId="13" borderId="25" xfId="1" applyFont="1" applyFill="1" applyBorder="1" applyAlignment="1" applyProtection="1">
      <alignment horizontal="center" vertical="center" shrinkToFit="1"/>
    </xf>
    <xf numFmtId="0" fontId="27" fillId="13" borderId="26" xfId="1" applyFont="1" applyFill="1" applyBorder="1" applyAlignment="1" applyProtection="1">
      <alignment horizontal="center" vertical="center" shrinkToFit="1"/>
    </xf>
    <xf numFmtId="0" fontId="27" fillId="13" borderId="27" xfId="1" applyFont="1" applyFill="1" applyBorder="1" applyAlignment="1" applyProtection="1">
      <alignment horizontal="center" vertical="center" shrinkToFit="1"/>
    </xf>
    <xf numFmtId="0" fontId="27" fillId="13" borderId="28" xfId="1" applyFont="1" applyFill="1" applyBorder="1" applyAlignment="1" applyProtection="1">
      <alignment horizontal="center" vertical="center" shrinkToFit="1"/>
    </xf>
    <xf numFmtId="0" fontId="27" fillId="13" borderId="29" xfId="1" applyFont="1" applyFill="1" applyBorder="1" applyAlignment="1" applyProtection="1">
      <alignment horizontal="center" vertical="center" shrinkToFit="1"/>
    </xf>
    <xf numFmtId="0" fontId="51" fillId="12" borderId="4" xfId="0" applyFont="1" applyFill="1" applyBorder="1" applyAlignment="1" applyProtection="1">
      <alignment horizontal="center" vertical="center" wrapText="1"/>
    </xf>
    <xf numFmtId="0" fontId="51" fillId="12" borderId="30" xfId="0" applyFont="1" applyFill="1" applyBorder="1" applyAlignment="1" applyProtection="1">
      <alignment horizontal="center" vertical="center" wrapText="1"/>
    </xf>
    <xf numFmtId="0" fontId="51" fillId="12" borderId="31" xfId="0" applyFont="1" applyFill="1" applyBorder="1" applyAlignment="1" applyProtection="1">
      <alignment horizontal="center" vertical="center" wrapText="1"/>
    </xf>
    <xf numFmtId="0" fontId="51" fillId="12" borderId="24" xfId="0" applyFont="1" applyFill="1" applyBorder="1" applyAlignment="1" applyProtection="1">
      <alignment horizontal="center" vertical="center" wrapText="1"/>
    </xf>
    <xf numFmtId="0" fontId="51" fillId="12" borderId="25" xfId="0" applyFont="1" applyFill="1" applyBorder="1" applyAlignment="1" applyProtection="1">
      <alignment horizontal="center" vertical="center" wrapText="1"/>
    </xf>
    <xf numFmtId="0" fontId="51" fillId="12" borderId="26" xfId="0" applyFont="1" applyFill="1" applyBorder="1" applyAlignment="1" applyProtection="1">
      <alignment horizontal="center" vertical="center" wrapText="1"/>
    </xf>
    <xf numFmtId="0" fontId="51" fillId="12" borderId="27" xfId="0" applyFont="1" applyFill="1" applyBorder="1" applyAlignment="1" applyProtection="1">
      <alignment horizontal="center" vertical="center" wrapText="1"/>
    </xf>
    <xf numFmtId="0" fontId="51" fillId="12" borderId="28" xfId="0" applyFont="1" applyFill="1" applyBorder="1" applyAlignment="1" applyProtection="1">
      <alignment horizontal="center" vertical="center" wrapText="1"/>
    </xf>
    <xf numFmtId="0" fontId="51" fillId="12" borderId="29" xfId="0" applyFont="1" applyFill="1" applyBorder="1" applyAlignment="1" applyProtection="1">
      <alignment horizontal="center" vertical="center" wrapText="1"/>
    </xf>
    <xf numFmtId="0" fontId="26" fillId="2" borderId="32" xfId="0" applyFont="1" applyFill="1" applyBorder="1" applyAlignment="1" applyProtection="1">
      <alignment horizontal="center" vertical="center"/>
    </xf>
    <xf numFmtId="0" fontId="45" fillId="2" borderId="32" xfId="0" applyFont="1" applyFill="1" applyBorder="1" applyAlignment="1" applyProtection="1">
      <alignment horizontal="center" vertical="center"/>
    </xf>
    <xf numFmtId="0" fontId="27" fillId="9" borderId="24" xfId="1" applyFont="1" applyFill="1" applyBorder="1" applyAlignment="1" applyProtection="1">
      <alignment horizontal="center" vertical="center"/>
    </xf>
    <xf numFmtId="0" fontId="27" fillId="9" borderId="25" xfId="1" applyFont="1" applyFill="1" applyBorder="1" applyAlignment="1" applyProtection="1">
      <alignment horizontal="center" vertical="center"/>
    </xf>
    <xf numFmtId="0" fontId="27" fillId="9" borderId="26" xfId="1" applyFont="1" applyFill="1" applyBorder="1" applyAlignment="1" applyProtection="1">
      <alignment horizontal="center" vertical="center"/>
    </xf>
    <xf numFmtId="0" fontId="27" fillId="9" borderId="27" xfId="1" applyFont="1" applyFill="1" applyBorder="1" applyAlignment="1" applyProtection="1">
      <alignment horizontal="center" vertical="center"/>
    </xf>
    <xf numFmtId="0" fontId="27" fillId="9" borderId="28" xfId="1" applyFont="1" applyFill="1" applyBorder="1" applyAlignment="1" applyProtection="1">
      <alignment horizontal="center" vertical="center"/>
    </xf>
    <xf numFmtId="0" fontId="27" fillId="9" borderId="29" xfId="1" applyFont="1" applyFill="1" applyBorder="1" applyAlignment="1" applyProtection="1">
      <alignment horizontal="center" vertical="center"/>
    </xf>
    <xf numFmtId="0" fontId="47" fillId="14" borderId="21" xfId="1" applyFont="1" applyFill="1" applyBorder="1" applyAlignment="1" applyProtection="1">
      <alignment horizontal="center" vertical="center" wrapText="1"/>
    </xf>
    <xf numFmtId="0" fontId="47" fillId="14" borderId="18" xfId="1" applyFont="1" applyFill="1" applyBorder="1" applyAlignment="1" applyProtection="1">
      <alignment horizontal="center" vertical="center" wrapText="1"/>
    </xf>
    <xf numFmtId="0" fontId="47" fillId="14" borderId="22" xfId="1" applyFont="1" applyFill="1" applyBorder="1" applyAlignment="1" applyProtection="1">
      <alignment horizontal="center" vertical="center" wrapText="1"/>
    </xf>
    <xf numFmtId="0" fontId="47" fillId="14" borderId="19" xfId="1" applyFont="1" applyFill="1" applyBorder="1" applyAlignment="1" applyProtection="1">
      <alignment horizontal="center" vertical="center" wrapText="1"/>
    </xf>
    <xf numFmtId="0" fontId="47" fillId="14" borderId="23" xfId="1" applyFont="1" applyFill="1" applyBorder="1" applyAlignment="1" applyProtection="1">
      <alignment horizontal="center" vertical="center" wrapText="1"/>
    </xf>
    <xf numFmtId="0" fontId="47" fillId="14" borderId="20" xfId="1" applyFont="1" applyFill="1" applyBorder="1" applyAlignment="1" applyProtection="1">
      <alignment horizontal="center" vertical="center" wrapText="1"/>
    </xf>
    <xf numFmtId="0" fontId="27" fillId="9" borderId="24" xfId="1" applyFont="1" applyFill="1" applyBorder="1" applyAlignment="1" applyProtection="1">
      <alignment horizontal="center" vertical="center" wrapText="1" shrinkToFit="1"/>
    </xf>
    <xf numFmtId="0" fontId="27" fillId="9" borderId="25" xfId="1" applyFont="1" applyFill="1" applyBorder="1" applyAlignment="1" applyProtection="1">
      <alignment horizontal="center" vertical="center" wrapText="1" shrinkToFit="1"/>
    </xf>
    <xf numFmtId="0" fontId="27" fillId="9" borderId="26" xfId="1" applyFont="1" applyFill="1" applyBorder="1" applyAlignment="1" applyProtection="1">
      <alignment horizontal="center" vertical="center" wrapText="1" shrinkToFit="1"/>
    </xf>
    <xf numFmtId="0" fontId="27" fillId="9" borderId="27" xfId="1" applyFont="1" applyFill="1" applyBorder="1" applyAlignment="1" applyProtection="1">
      <alignment horizontal="center" vertical="center" wrapText="1" shrinkToFit="1"/>
    </xf>
    <xf numFmtId="0" fontId="27" fillId="9" borderId="28" xfId="1" applyFont="1" applyFill="1" applyBorder="1" applyAlignment="1" applyProtection="1">
      <alignment horizontal="center" vertical="center" wrapText="1" shrinkToFit="1"/>
    </xf>
    <xf numFmtId="0" fontId="27" fillId="9" borderId="29" xfId="1" applyFont="1" applyFill="1" applyBorder="1" applyAlignment="1" applyProtection="1">
      <alignment horizontal="center" vertical="center" wrapText="1" shrinkToFit="1"/>
    </xf>
    <xf numFmtId="0" fontId="14" fillId="7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35" fillId="4" borderId="24" xfId="0" applyFont="1" applyFill="1" applyBorder="1" applyAlignment="1" applyProtection="1">
      <alignment horizontal="center" vertical="center" wrapText="1"/>
    </xf>
    <xf numFmtId="0" fontId="26" fillId="4" borderId="25" xfId="0" applyFont="1" applyFill="1" applyBorder="1" applyAlignment="1" applyProtection="1">
      <alignment horizontal="center" vertical="center" wrapText="1"/>
    </xf>
    <xf numFmtId="0" fontId="26" fillId="4" borderId="26" xfId="0" applyFont="1" applyFill="1" applyBorder="1" applyAlignment="1" applyProtection="1">
      <alignment horizontal="center" vertical="center" wrapText="1"/>
    </xf>
    <xf numFmtId="0" fontId="26" fillId="4" borderId="33" xfId="0" applyFont="1" applyFill="1" applyBorder="1" applyAlignment="1" applyProtection="1">
      <alignment horizontal="center" vertical="center" wrapText="1"/>
    </xf>
    <xf numFmtId="0" fontId="26" fillId="4" borderId="0" xfId="0" applyFont="1" applyFill="1" applyBorder="1" applyAlignment="1" applyProtection="1">
      <alignment horizontal="center" vertical="center" wrapText="1"/>
    </xf>
    <xf numFmtId="0" fontId="26" fillId="4" borderId="34" xfId="0" applyFont="1" applyFill="1" applyBorder="1" applyAlignment="1" applyProtection="1">
      <alignment horizontal="center" vertical="center" wrapText="1"/>
    </xf>
    <xf numFmtId="0" fontId="26" fillId="4" borderId="27" xfId="0" applyFont="1" applyFill="1" applyBorder="1" applyAlignment="1" applyProtection="1">
      <alignment horizontal="center" vertical="center" wrapText="1"/>
    </xf>
    <xf numFmtId="0" fontId="26" fillId="4" borderId="28" xfId="0" applyFont="1" applyFill="1" applyBorder="1" applyAlignment="1" applyProtection="1">
      <alignment horizontal="center" vertical="center" wrapText="1"/>
    </xf>
    <xf numFmtId="0" fontId="26" fillId="4" borderId="29" xfId="0" applyFont="1" applyFill="1" applyBorder="1" applyAlignment="1" applyProtection="1">
      <alignment horizontal="center" vertical="center" wrapText="1"/>
    </xf>
    <xf numFmtId="0" fontId="35" fillId="4" borderId="1" xfId="0" applyFont="1" applyFill="1" applyBorder="1" applyAlignment="1" applyProtection="1">
      <alignment horizontal="center" vertical="center" wrapText="1"/>
    </xf>
    <xf numFmtId="0" fontId="16" fillId="16" borderId="3" xfId="0" applyFont="1" applyFill="1" applyBorder="1" applyAlignment="1" applyProtection="1">
      <alignment horizontal="center" vertical="center" wrapText="1" shrinkToFit="1"/>
    </xf>
    <xf numFmtId="0" fontId="16" fillId="16" borderId="6" xfId="0" applyFont="1" applyFill="1" applyBorder="1" applyAlignment="1" applyProtection="1">
      <alignment horizontal="center" vertical="center" wrapText="1" shrinkToFit="1"/>
    </xf>
    <xf numFmtId="0" fontId="16" fillId="16" borderId="5" xfId="0" applyFont="1" applyFill="1" applyBorder="1" applyAlignment="1" applyProtection="1">
      <alignment horizontal="center" vertical="center" wrapText="1" shrinkToFit="1"/>
    </xf>
    <xf numFmtId="0" fontId="14" fillId="4" borderId="1" xfId="0" applyFont="1" applyFill="1" applyBorder="1" applyAlignment="1" applyProtection="1">
      <alignment horizontal="center" vertical="center" wrapText="1" shrinkToFit="1"/>
    </xf>
    <xf numFmtId="0" fontId="51" fillId="17" borderId="24" xfId="0" applyFont="1" applyFill="1" applyBorder="1" applyAlignment="1" applyProtection="1">
      <alignment horizontal="center" vertical="center" wrapText="1" shrinkToFit="1"/>
    </xf>
    <xf numFmtId="0" fontId="51" fillId="17" borderId="25" xfId="0" applyFont="1" applyFill="1" applyBorder="1" applyAlignment="1" applyProtection="1">
      <alignment horizontal="center" vertical="center" wrapText="1" shrinkToFit="1"/>
    </xf>
    <xf numFmtId="0" fontId="51" fillId="17" borderId="26" xfId="0" applyFont="1" applyFill="1" applyBorder="1" applyAlignment="1" applyProtection="1">
      <alignment horizontal="center" vertical="center" wrapText="1" shrinkToFit="1"/>
    </xf>
    <xf numFmtId="0" fontId="51" fillId="17" borderId="27" xfId="0" applyFont="1" applyFill="1" applyBorder="1" applyAlignment="1" applyProtection="1">
      <alignment horizontal="center" vertical="center" wrapText="1" shrinkToFit="1"/>
    </xf>
    <xf numFmtId="0" fontId="51" fillId="17" borderId="28" xfId="0" applyFont="1" applyFill="1" applyBorder="1" applyAlignment="1" applyProtection="1">
      <alignment horizontal="center" vertical="center" wrapText="1" shrinkToFit="1"/>
    </xf>
    <xf numFmtId="0" fontId="51" fillId="17" borderId="29" xfId="0" applyFont="1" applyFill="1" applyBorder="1" applyAlignment="1" applyProtection="1">
      <alignment horizontal="center" vertical="center" wrapText="1" shrinkToFit="1"/>
    </xf>
    <xf numFmtId="0" fontId="14" fillId="10" borderId="2" xfId="0" applyFont="1" applyFill="1" applyBorder="1" applyAlignment="1" applyProtection="1">
      <alignment horizontal="center" vertical="center" wrapText="1" shrinkToFit="1"/>
    </xf>
    <xf numFmtId="0" fontId="14" fillId="10" borderId="1" xfId="0" applyFont="1" applyFill="1" applyBorder="1" applyAlignment="1" applyProtection="1">
      <alignment horizontal="center" vertical="center" wrapText="1" shrinkToFit="1"/>
    </xf>
    <xf numFmtId="0" fontId="16" fillId="16" borderId="35" xfId="0" applyFont="1" applyFill="1" applyBorder="1" applyAlignment="1" applyProtection="1">
      <alignment horizontal="center" vertical="center" wrapText="1" shrinkToFit="1"/>
    </xf>
    <xf numFmtId="0" fontId="16" fillId="16" borderId="36" xfId="0" applyFont="1" applyFill="1" applyBorder="1" applyAlignment="1" applyProtection="1">
      <alignment horizontal="center" vertical="center" wrapText="1" shrinkToFit="1"/>
    </xf>
    <xf numFmtId="0" fontId="16" fillId="16" borderId="37" xfId="0" applyFont="1" applyFill="1" applyBorder="1" applyAlignment="1" applyProtection="1">
      <alignment horizontal="center" vertical="center" wrapText="1" shrinkToFit="1"/>
    </xf>
    <xf numFmtId="0" fontId="14" fillId="4" borderId="2" xfId="0" applyFont="1" applyFill="1" applyBorder="1" applyAlignment="1" applyProtection="1">
      <alignment horizontal="center" vertical="center" wrapText="1" shrinkToFit="1"/>
    </xf>
    <xf numFmtId="0" fontId="51" fillId="17" borderId="38" xfId="0" applyFont="1" applyFill="1" applyBorder="1" applyAlignment="1" applyProtection="1">
      <alignment horizontal="center" vertical="center" wrapText="1" shrinkToFit="1"/>
    </xf>
    <xf numFmtId="0" fontId="51" fillId="17" borderId="39" xfId="0" applyFont="1" applyFill="1" applyBorder="1" applyAlignment="1" applyProtection="1">
      <alignment horizontal="center" vertical="center" wrapText="1" shrinkToFit="1"/>
    </xf>
    <xf numFmtId="0" fontId="51" fillId="17" borderId="40" xfId="0" applyFont="1" applyFill="1" applyBorder="1" applyAlignment="1" applyProtection="1">
      <alignment horizontal="center" vertical="center" wrapText="1" shrinkToFit="1"/>
    </xf>
    <xf numFmtId="0" fontId="51" fillId="17" borderId="41" xfId="0" applyFont="1" applyFill="1" applyBorder="1" applyAlignment="1" applyProtection="1">
      <alignment horizontal="center" vertical="center" wrapText="1" shrinkToFit="1"/>
    </xf>
    <xf numFmtId="0" fontId="51" fillId="17" borderId="42" xfId="0" applyFont="1" applyFill="1" applyBorder="1" applyAlignment="1" applyProtection="1">
      <alignment horizontal="center" vertical="center" wrapText="1" shrinkToFit="1"/>
    </xf>
    <xf numFmtId="0" fontId="51" fillId="17" borderId="43" xfId="0" applyFont="1" applyFill="1" applyBorder="1" applyAlignment="1" applyProtection="1">
      <alignment horizontal="center" vertical="center" wrapText="1" shrinkToFit="1"/>
    </xf>
    <xf numFmtId="0" fontId="36" fillId="4" borderId="21" xfId="0" applyFont="1" applyFill="1" applyBorder="1" applyAlignment="1" applyProtection="1">
      <alignment horizontal="center" vertical="center" wrapText="1" shrinkToFit="1"/>
    </xf>
    <xf numFmtId="0" fontId="36" fillId="4" borderId="18" xfId="0" applyFont="1" applyFill="1" applyBorder="1" applyAlignment="1" applyProtection="1">
      <alignment horizontal="center" vertical="center" wrapText="1" shrinkToFit="1"/>
    </xf>
    <xf numFmtId="0" fontId="36" fillId="4" borderId="44" xfId="0" applyFont="1" applyFill="1" applyBorder="1" applyAlignment="1" applyProtection="1">
      <alignment horizontal="center" vertical="center" wrapText="1" shrinkToFit="1"/>
    </xf>
    <xf numFmtId="0" fontId="36" fillId="4" borderId="19" xfId="0" applyFont="1" applyFill="1" applyBorder="1" applyAlignment="1" applyProtection="1">
      <alignment horizontal="center" vertical="center" wrapText="1" shrinkToFit="1"/>
    </xf>
    <xf numFmtId="0" fontId="36" fillId="4" borderId="23" xfId="0" applyFont="1" applyFill="1" applyBorder="1" applyAlignment="1" applyProtection="1">
      <alignment horizontal="center" vertical="center" wrapText="1" shrinkToFit="1"/>
    </xf>
    <xf numFmtId="0" fontId="36" fillId="4" borderId="45" xfId="0" applyFont="1" applyFill="1" applyBorder="1" applyAlignment="1" applyProtection="1">
      <alignment horizontal="center" vertical="center" wrapText="1" shrinkToFit="1"/>
    </xf>
    <xf numFmtId="0" fontId="6" fillId="0" borderId="18" xfId="0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2" fontId="29" fillId="2" borderId="1" xfId="0" applyNumberFormat="1" applyFont="1" applyFill="1" applyBorder="1" applyAlignment="1" applyProtection="1">
      <alignment horizontal="center" vertical="center" wrapText="1"/>
    </xf>
    <xf numFmtId="2" fontId="30" fillId="2" borderId="1" xfId="0" applyNumberFormat="1" applyFont="1" applyFill="1" applyBorder="1" applyAlignment="1" applyProtection="1">
      <alignment horizontal="center" vertical="center" wrapText="1"/>
    </xf>
    <xf numFmtId="0" fontId="34" fillId="7" borderId="46" xfId="0" applyFont="1" applyFill="1" applyBorder="1" applyAlignment="1" applyProtection="1">
      <alignment horizontal="center" vertical="center" wrapText="1" shrinkToFit="1"/>
    </xf>
    <xf numFmtId="0" fontId="34" fillId="7" borderId="0" xfId="0" applyFont="1" applyFill="1" applyBorder="1" applyAlignment="1" applyProtection="1">
      <alignment horizontal="center" vertical="center" wrapText="1" shrinkToFit="1"/>
    </xf>
    <xf numFmtId="0" fontId="34" fillId="7" borderId="47" xfId="0" applyFont="1" applyFill="1" applyBorder="1" applyAlignment="1" applyProtection="1">
      <alignment horizontal="center" vertical="center" wrapText="1" shrinkToFit="1"/>
    </xf>
    <xf numFmtId="0" fontId="34" fillId="7" borderId="19" xfId="0" applyFont="1" applyFill="1" applyBorder="1" applyAlignment="1" applyProtection="1">
      <alignment horizontal="center" vertical="center" wrapText="1" shrinkToFit="1"/>
    </xf>
    <xf numFmtId="0" fontId="34" fillId="7" borderId="23" xfId="0" applyFont="1" applyFill="1" applyBorder="1" applyAlignment="1" applyProtection="1">
      <alignment horizontal="center" vertical="center" wrapText="1" shrinkToFit="1"/>
    </xf>
    <xf numFmtId="0" fontId="34" fillId="7" borderId="20" xfId="0" applyFont="1" applyFill="1" applyBorder="1" applyAlignment="1" applyProtection="1">
      <alignment horizontal="center" vertical="center" wrapText="1" shrinkToFit="1"/>
    </xf>
    <xf numFmtId="0" fontId="33" fillId="7" borderId="46" xfId="0" applyFont="1" applyFill="1" applyBorder="1" applyAlignment="1" applyProtection="1">
      <alignment horizontal="center" vertical="center" shrinkToFit="1"/>
    </xf>
    <xf numFmtId="0" fontId="33" fillId="7" borderId="0" xfId="0" applyFont="1" applyFill="1" applyBorder="1" applyAlignment="1" applyProtection="1">
      <alignment horizontal="center" vertical="center" shrinkToFit="1"/>
    </xf>
    <xf numFmtId="0" fontId="33" fillId="7" borderId="47" xfId="0" applyFont="1" applyFill="1" applyBorder="1" applyAlignment="1" applyProtection="1">
      <alignment horizontal="center" vertical="center" shrinkToFit="1"/>
    </xf>
    <xf numFmtId="0" fontId="33" fillId="7" borderId="19" xfId="0" applyFont="1" applyFill="1" applyBorder="1" applyAlignment="1" applyProtection="1">
      <alignment horizontal="center" vertical="center" wrapText="1"/>
    </xf>
    <xf numFmtId="0" fontId="33" fillId="7" borderId="23" xfId="0" applyFont="1" applyFill="1" applyBorder="1" applyAlignment="1" applyProtection="1">
      <alignment horizontal="center" vertical="center" wrapText="1"/>
    </xf>
    <xf numFmtId="0" fontId="33" fillId="7" borderId="20" xfId="0" applyFont="1" applyFill="1" applyBorder="1" applyAlignment="1" applyProtection="1">
      <alignment horizontal="center" vertical="center" wrapText="1"/>
    </xf>
    <xf numFmtId="2" fontId="29" fillId="2" borderId="3" xfId="0" applyNumberFormat="1" applyFont="1" applyFill="1" applyBorder="1" applyAlignment="1" applyProtection="1">
      <alignment horizontal="center" textRotation="90" wrapText="1"/>
    </xf>
    <xf numFmtId="2" fontId="29" fillId="2" borderId="6" xfId="0" applyNumberFormat="1" applyFont="1" applyFill="1" applyBorder="1" applyAlignment="1" applyProtection="1">
      <alignment horizontal="center" textRotation="90" wrapText="1"/>
    </xf>
    <xf numFmtId="0" fontId="34" fillId="7" borderId="46" xfId="0" applyFont="1" applyFill="1" applyBorder="1" applyAlignment="1" applyProtection="1">
      <alignment horizontal="center" vertical="center" shrinkToFit="1"/>
    </xf>
    <xf numFmtId="0" fontId="34" fillId="7" borderId="0" xfId="0" applyFont="1" applyFill="1" applyBorder="1" applyAlignment="1" applyProtection="1">
      <alignment horizontal="center" vertical="center" shrinkToFit="1"/>
    </xf>
    <xf numFmtId="0" fontId="34" fillId="7" borderId="47" xfId="0" applyFont="1" applyFill="1" applyBorder="1" applyAlignment="1" applyProtection="1">
      <alignment horizontal="center" vertical="center" shrinkToFit="1"/>
    </xf>
    <xf numFmtId="0" fontId="19" fillId="2" borderId="0" xfId="0" applyNumberFormat="1" applyFont="1" applyFill="1" applyBorder="1" applyAlignment="1" applyProtection="1">
      <alignment horizontal="center" wrapText="1"/>
    </xf>
    <xf numFmtId="0" fontId="19" fillId="2" borderId="8" xfId="0" applyNumberFormat="1" applyFont="1" applyFill="1" applyBorder="1" applyAlignment="1" applyProtection="1">
      <alignment horizontal="center" wrapText="1"/>
    </xf>
    <xf numFmtId="0" fontId="19" fillId="2" borderId="48" xfId="0" applyNumberFormat="1" applyFont="1" applyFill="1" applyBorder="1" applyAlignment="1" applyProtection="1">
      <alignment horizontal="center" wrapText="1"/>
    </xf>
    <xf numFmtId="0" fontId="19" fillId="2" borderId="46" xfId="0" applyNumberFormat="1" applyFont="1" applyFill="1" applyBorder="1" applyAlignment="1" applyProtection="1">
      <alignment wrapText="1"/>
    </xf>
    <xf numFmtId="0" fontId="19" fillId="2" borderId="0" xfId="0" applyNumberFormat="1" applyFont="1" applyFill="1" applyBorder="1" applyAlignment="1" applyProtection="1">
      <alignment wrapText="1"/>
    </xf>
    <xf numFmtId="2" fontId="19" fillId="2" borderId="46" xfId="0" applyNumberFormat="1" applyFont="1" applyFill="1" applyBorder="1" applyAlignment="1" applyProtection="1">
      <alignment wrapText="1"/>
    </xf>
    <xf numFmtId="2" fontId="19" fillId="2" borderId="0" xfId="0" applyNumberFormat="1" applyFont="1" applyFill="1" applyBorder="1" applyAlignment="1" applyProtection="1">
      <alignment wrapText="1"/>
    </xf>
    <xf numFmtId="0" fontId="19" fillId="2" borderId="7" xfId="0" applyNumberFormat="1" applyFont="1" applyFill="1" applyBorder="1" applyAlignment="1" applyProtection="1">
      <alignment horizontal="center" vertical="center" wrapText="1"/>
    </xf>
    <xf numFmtId="0" fontId="4" fillId="2" borderId="48" xfId="0" applyNumberFormat="1" applyFont="1" applyFill="1" applyBorder="1" applyAlignment="1" applyProtection="1">
      <alignment horizontal="center" wrapText="1"/>
    </xf>
    <xf numFmtId="0" fontId="4" fillId="2" borderId="9" xfId="0" applyNumberFormat="1" applyFont="1" applyFill="1" applyBorder="1" applyAlignment="1" applyProtection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49" fontId="29" fillId="8" borderId="1" xfId="0" applyNumberFormat="1" applyFont="1" applyFill="1" applyBorder="1" applyAlignment="1" applyProtection="1">
      <alignment horizontal="left" vertical="center" shrinkToFit="1"/>
    </xf>
    <xf numFmtId="49" fontId="29" fillId="8" borderId="4" xfId="0" applyNumberFormat="1" applyFont="1" applyFill="1" applyBorder="1" applyAlignment="1" applyProtection="1">
      <alignment horizontal="left" vertical="center" shrinkToFit="1"/>
    </xf>
    <xf numFmtId="49" fontId="29" fillId="8" borderId="30" xfId="0" applyNumberFormat="1" applyFont="1" applyFill="1" applyBorder="1" applyAlignment="1" applyProtection="1">
      <alignment horizontal="left" vertical="center" shrinkToFit="1"/>
    </xf>
    <xf numFmtId="49" fontId="29" fillId="8" borderId="31" xfId="0" applyNumberFormat="1" applyFont="1" applyFill="1" applyBorder="1" applyAlignment="1" applyProtection="1">
      <alignment horizontal="left" vertical="center" shrinkToFit="1"/>
    </xf>
    <xf numFmtId="2" fontId="29" fillId="4" borderId="24" xfId="0" applyNumberFormat="1" applyFont="1" applyFill="1" applyBorder="1" applyAlignment="1" applyProtection="1">
      <alignment horizontal="center" vertical="center" wrapText="1"/>
    </xf>
    <xf numFmtId="2" fontId="29" fillId="4" borderId="25" xfId="0" applyNumberFormat="1" applyFont="1" applyFill="1" applyBorder="1" applyAlignment="1" applyProtection="1">
      <alignment horizontal="center" vertical="center" wrapText="1"/>
    </xf>
    <xf numFmtId="2" fontId="29" fillId="4" borderId="26" xfId="0" applyNumberFormat="1" applyFont="1" applyFill="1" applyBorder="1" applyAlignment="1" applyProtection="1">
      <alignment horizontal="center" vertical="center" wrapText="1"/>
    </xf>
    <xf numFmtId="2" fontId="29" fillId="4" borderId="33" xfId="0" applyNumberFormat="1" applyFont="1" applyFill="1" applyBorder="1" applyAlignment="1" applyProtection="1">
      <alignment horizontal="center" vertical="center" wrapText="1"/>
    </xf>
    <xf numFmtId="2" fontId="29" fillId="4" borderId="0" xfId="0" applyNumberFormat="1" applyFont="1" applyFill="1" applyBorder="1" applyAlignment="1" applyProtection="1">
      <alignment horizontal="center" vertical="center" wrapText="1"/>
    </xf>
    <xf numFmtId="2" fontId="29" fillId="4" borderId="34" xfId="0" applyNumberFormat="1" applyFont="1" applyFill="1" applyBorder="1" applyAlignment="1" applyProtection="1">
      <alignment horizontal="center" vertical="center" wrapText="1"/>
    </xf>
    <xf numFmtId="2" fontId="4" fillId="2" borderId="48" xfId="0" applyNumberFormat="1" applyFont="1" applyFill="1" applyBorder="1" applyAlignment="1" applyProtection="1">
      <alignment horizontal="center" vertical="center" wrapText="1"/>
    </xf>
    <xf numFmtId="2" fontId="4" fillId="2" borderId="9" xfId="0" applyNumberFormat="1" applyFont="1" applyFill="1" applyBorder="1" applyAlignment="1" applyProtection="1">
      <alignment horizontal="center" vertical="center" wrapText="1"/>
    </xf>
    <xf numFmtId="0" fontId="29" fillId="4" borderId="4" xfId="0" applyNumberFormat="1" applyFont="1" applyFill="1" applyBorder="1" applyAlignment="1" applyProtection="1">
      <alignment horizontal="center" vertical="center" shrinkToFit="1"/>
    </xf>
    <xf numFmtId="0" fontId="29" fillId="4" borderId="30" xfId="0" applyNumberFormat="1" applyFont="1" applyFill="1" applyBorder="1" applyAlignment="1" applyProtection="1">
      <alignment horizontal="center" vertical="center" shrinkToFit="1"/>
    </xf>
    <xf numFmtId="0" fontId="29" fillId="4" borderId="31" xfId="0" applyNumberFormat="1" applyFont="1" applyFill="1" applyBorder="1" applyAlignment="1" applyProtection="1">
      <alignment horizontal="center" vertical="center" shrinkToFit="1"/>
    </xf>
    <xf numFmtId="0" fontId="29" fillId="2" borderId="1" xfId="0" applyNumberFormat="1" applyFont="1" applyFill="1" applyBorder="1" applyAlignment="1" applyProtection="1">
      <alignment horizontal="center" vertical="center" shrinkToFit="1"/>
    </xf>
    <xf numFmtId="2" fontId="4" fillId="2" borderId="9" xfId="0" applyNumberFormat="1" applyFont="1" applyFill="1" applyBorder="1" applyAlignment="1" applyProtection="1">
      <alignment horizontal="center" wrapText="1"/>
    </xf>
    <xf numFmtId="2" fontId="4" fillId="2" borderId="7" xfId="0" applyNumberFormat="1" applyFont="1" applyFill="1" applyBorder="1" applyAlignment="1" applyProtection="1">
      <alignment horizontal="center" wrapText="1"/>
    </xf>
    <xf numFmtId="0" fontId="4" fillId="2" borderId="48" xfId="0" applyNumberFormat="1" applyFont="1" applyFill="1" applyBorder="1" applyAlignment="1" applyProtection="1">
      <alignment horizontal="center" vertical="center" wrapText="1"/>
    </xf>
    <xf numFmtId="0" fontId="0" fillId="2" borderId="9" xfId="0" applyFill="1" applyBorder="1" applyProtection="1"/>
    <xf numFmtId="14" fontId="9" fillId="18" borderId="1" xfId="0" applyNumberFormat="1" applyFont="1" applyFill="1" applyBorder="1" applyAlignment="1" applyProtection="1">
      <alignment horizontal="center" vertical="center" shrinkToFit="1"/>
      <protection locked="0"/>
    </xf>
    <xf numFmtId="0" fontId="32" fillId="18" borderId="4" xfId="0" applyFont="1" applyFill="1" applyBorder="1" applyAlignment="1" applyProtection="1">
      <alignment horizontal="center" vertical="center" wrapText="1"/>
    </xf>
    <xf numFmtId="0" fontId="32" fillId="18" borderId="30" xfId="0" applyFont="1" applyFill="1" applyBorder="1" applyAlignment="1" applyProtection="1">
      <alignment horizontal="center" vertical="center" wrapText="1"/>
    </xf>
    <xf numFmtId="0" fontId="32" fillId="18" borderId="31" xfId="0" applyFont="1" applyFill="1" applyBorder="1" applyAlignment="1" applyProtection="1">
      <alignment horizontal="center" vertical="center" wrapText="1"/>
    </xf>
    <xf numFmtId="0" fontId="24" fillId="7" borderId="21" xfId="0" applyNumberFormat="1" applyFont="1" applyFill="1" applyBorder="1" applyAlignment="1" applyProtection="1">
      <alignment horizontal="center" wrapText="1"/>
    </xf>
    <xf numFmtId="0" fontId="24" fillId="7" borderId="18" xfId="0" applyNumberFormat="1" applyFont="1" applyFill="1" applyBorder="1" applyAlignment="1" applyProtection="1">
      <alignment horizontal="center" wrapText="1"/>
    </xf>
    <xf numFmtId="0" fontId="24" fillId="7" borderId="22" xfId="0" applyNumberFormat="1" applyFont="1" applyFill="1" applyBorder="1" applyAlignment="1" applyProtection="1">
      <alignment horizontal="center" wrapText="1"/>
    </xf>
    <xf numFmtId="14" fontId="23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47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 applyProtection="1">
      <alignment horizontal="center" vertical="center" shrinkToFit="1"/>
    </xf>
    <xf numFmtId="0" fontId="19" fillId="6" borderId="30" xfId="0" applyFont="1" applyFill="1" applyBorder="1" applyAlignment="1" applyProtection="1">
      <alignment horizontal="center" vertical="center" shrinkToFit="1"/>
    </xf>
    <xf numFmtId="0" fontId="19" fillId="6" borderId="31" xfId="0" applyFont="1" applyFill="1" applyBorder="1" applyAlignment="1" applyProtection="1">
      <alignment horizontal="center" vertical="center" shrinkToFit="1"/>
    </xf>
    <xf numFmtId="14" fontId="9" fillId="6" borderId="4" xfId="0" applyNumberFormat="1" applyFont="1" applyFill="1" applyBorder="1" applyAlignment="1" applyProtection="1">
      <alignment horizontal="center" vertical="center" shrinkToFit="1"/>
    </xf>
    <xf numFmtId="14" fontId="9" fillId="6" borderId="31" xfId="0" applyNumberFormat="1" applyFont="1" applyFill="1" applyBorder="1" applyAlignment="1" applyProtection="1">
      <alignment horizontal="center" vertical="center" shrinkToFi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37" fillId="18" borderId="1" xfId="0" applyFont="1" applyFill="1" applyBorder="1" applyAlignment="1" applyProtection="1">
      <alignment horizontal="center" vertical="center" shrinkToFit="1"/>
    </xf>
    <xf numFmtId="0" fontId="18" fillId="5" borderId="1" xfId="0" applyFont="1" applyFill="1" applyBorder="1" applyAlignment="1" applyProtection="1">
      <alignment horizontal="center" vertical="center" wrapText="1" shrinkToFit="1"/>
    </xf>
    <xf numFmtId="0" fontId="19" fillId="2" borderId="8" xfId="0" applyNumberFormat="1" applyFont="1" applyFill="1" applyBorder="1" applyAlignment="1" applyProtection="1">
      <alignment horizontal="center" vertical="center"/>
    </xf>
    <xf numFmtId="0" fontId="19" fillId="2" borderId="48" xfId="0" applyNumberFormat="1" applyFont="1" applyFill="1" applyBorder="1" applyAlignment="1" applyProtection="1">
      <alignment horizontal="center" vertical="center"/>
    </xf>
    <xf numFmtId="2" fontId="4" fillId="2" borderId="49" xfId="0" applyNumberFormat="1" applyFont="1" applyFill="1" applyBorder="1" applyAlignment="1" applyProtection="1">
      <alignment horizontal="center" vertical="center" wrapText="1"/>
    </xf>
    <xf numFmtId="2" fontId="4" fillId="2" borderId="46" xfId="0" applyNumberFormat="1" applyFont="1" applyFill="1" applyBorder="1" applyAlignment="1" applyProtection="1">
      <alignment horizontal="center" vertical="center" wrapText="1"/>
    </xf>
    <xf numFmtId="0" fontId="39" fillId="2" borderId="1" xfId="0" applyFont="1" applyFill="1" applyBorder="1" applyAlignment="1" applyProtection="1">
      <alignment horizontal="center" vertical="center"/>
    </xf>
    <xf numFmtId="0" fontId="26" fillId="4" borderId="3" xfId="0" applyFont="1" applyFill="1" applyBorder="1" applyAlignment="1" applyProtection="1">
      <alignment horizontal="center" vertical="center"/>
    </xf>
    <xf numFmtId="0" fontId="26" fillId="4" borderId="5" xfId="0" applyFont="1" applyFill="1" applyBorder="1" applyAlignment="1" applyProtection="1">
      <alignment horizontal="center" vertical="center"/>
    </xf>
    <xf numFmtId="0" fontId="48" fillId="2" borderId="0" xfId="0" applyNumberFormat="1" applyFont="1" applyFill="1" applyBorder="1" applyAlignment="1" applyProtection="1">
      <alignment horizontal="center" vertical="center" wrapText="1"/>
    </xf>
    <xf numFmtId="0" fontId="50" fillId="2" borderId="0" xfId="0" applyFont="1" applyFill="1" applyBorder="1" applyAlignment="1" applyProtection="1">
      <alignment vertical="center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9" fillId="2" borderId="8" xfId="0" applyNumberFormat="1" applyFont="1" applyFill="1" applyBorder="1" applyAlignment="1" applyProtection="1">
      <alignment horizontal="center" vertical="center" wrapText="1"/>
    </xf>
    <xf numFmtId="0" fontId="19" fillId="2" borderId="48" xfId="0" applyNumberFormat="1" applyFont="1" applyFill="1" applyBorder="1" applyAlignment="1" applyProtection="1">
      <alignment horizontal="center" vertical="center" wrapText="1"/>
    </xf>
    <xf numFmtId="0" fontId="41" fillId="7" borderId="46" xfId="0" applyFont="1" applyFill="1" applyBorder="1" applyAlignment="1" applyProtection="1">
      <alignment horizontal="center" vertical="center"/>
    </xf>
    <xf numFmtId="0" fontId="41" fillId="7" borderId="47" xfId="0" applyFont="1" applyFill="1" applyBorder="1" applyAlignment="1" applyProtection="1">
      <alignment horizontal="center" vertical="center"/>
    </xf>
    <xf numFmtId="0" fontId="26" fillId="7" borderId="21" xfId="0" applyFont="1" applyFill="1" applyBorder="1" applyAlignment="1" applyProtection="1">
      <alignment horizontal="center" vertical="center"/>
    </xf>
    <xf numFmtId="0" fontId="26" fillId="7" borderId="22" xfId="0" applyFont="1" applyFill="1" applyBorder="1" applyAlignment="1" applyProtection="1">
      <alignment horizontal="center" vertical="center"/>
    </xf>
    <xf numFmtId="2" fontId="48" fillId="2" borderId="0" xfId="0" applyNumberFormat="1" applyFont="1" applyFill="1" applyBorder="1" applyAlignment="1" applyProtection="1">
      <alignment horizontal="center" vertical="center" wrapText="1"/>
    </xf>
    <xf numFmtId="0" fontId="42" fillId="2" borderId="24" xfId="0" applyFont="1" applyFill="1" applyBorder="1" applyAlignment="1" applyProtection="1">
      <alignment horizontal="center" vertical="center"/>
    </xf>
    <xf numFmtId="0" fontId="42" fillId="2" borderId="25" xfId="0" applyFont="1" applyFill="1" applyBorder="1" applyAlignment="1" applyProtection="1">
      <alignment horizontal="center" vertical="center"/>
    </xf>
    <xf numFmtId="0" fontId="42" fillId="2" borderId="26" xfId="0" applyFont="1" applyFill="1" applyBorder="1" applyAlignment="1" applyProtection="1">
      <alignment horizontal="center" vertical="center"/>
    </xf>
    <xf numFmtId="0" fontId="43" fillId="2" borderId="33" xfId="0" applyNumberFormat="1" applyFont="1" applyFill="1" applyBorder="1" applyAlignment="1" applyProtection="1">
      <alignment horizontal="center" vertical="center" wrapText="1"/>
    </xf>
    <xf numFmtId="0" fontId="43" fillId="2" borderId="0" xfId="0" applyNumberFormat="1" applyFont="1" applyFill="1" applyBorder="1" applyAlignment="1" applyProtection="1">
      <alignment horizontal="center" vertical="center" wrapText="1"/>
    </xf>
    <xf numFmtId="0" fontId="43" fillId="2" borderId="34" xfId="0" applyNumberFormat="1" applyFont="1" applyFill="1" applyBorder="1" applyAlignment="1" applyProtection="1">
      <alignment horizontal="center" vertical="center" wrapText="1"/>
    </xf>
    <xf numFmtId="0" fontId="43" fillId="2" borderId="27" xfId="0" applyNumberFormat="1" applyFont="1" applyFill="1" applyBorder="1" applyAlignment="1" applyProtection="1">
      <alignment horizontal="center" vertical="center" shrinkToFit="1"/>
    </xf>
    <xf numFmtId="0" fontId="43" fillId="2" borderId="28" xfId="0" applyNumberFormat="1" applyFont="1" applyFill="1" applyBorder="1" applyAlignment="1" applyProtection="1">
      <alignment horizontal="center" vertical="center" shrinkToFit="1"/>
    </xf>
    <xf numFmtId="0" fontId="43" fillId="2" borderId="29" xfId="0" applyNumberFormat="1" applyFont="1" applyFill="1" applyBorder="1" applyAlignment="1" applyProtection="1">
      <alignment horizontal="center" vertical="center" shrinkToFit="1"/>
    </xf>
    <xf numFmtId="0" fontId="44" fillId="0" borderId="1" xfId="0" applyNumberFormat="1" applyFont="1" applyBorder="1" applyAlignment="1" applyProtection="1">
      <alignment horizontal="left" vertical="center" shrinkToFit="1"/>
    </xf>
    <xf numFmtId="0" fontId="40" fillId="0" borderId="1" xfId="0" applyNumberFormat="1" applyFont="1" applyBorder="1" applyAlignment="1" applyProtection="1">
      <alignment horizontal="center" vertical="center" wrapText="1" shrinkToFit="1"/>
    </xf>
    <xf numFmtId="0" fontId="41" fillId="0" borderId="1" xfId="0" applyNumberFormat="1" applyFont="1" applyBorder="1" applyAlignment="1" applyProtection="1">
      <alignment horizontal="center" vertical="center" wrapText="1"/>
    </xf>
    <xf numFmtId="0" fontId="44" fillId="0" borderId="4" xfId="0" applyNumberFormat="1" applyFont="1" applyBorder="1" applyAlignment="1" applyProtection="1">
      <alignment horizontal="left" vertical="center" shrinkToFit="1"/>
    </xf>
    <xf numFmtId="0" fontId="44" fillId="0" borderId="30" xfId="0" applyNumberFormat="1" applyFont="1" applyBorder="1" applyAlignment="1" applyProtection="1">
      <alignment horizontal="left" vertical="center" shrinkToFit="1"/>
    </xf>
    <xf numFmtId="2" fontId="4" fillId="2" borderId="8" xfId="0" applyNumberFormat="1" applyFont="1" applyFill="1" applyBorder="1" applyAlignment="1" applyProtection="1">
      <alignment horizontal="center" vertical="center" wrapText="1"/>
    </xf>
    <xf numFmtId="0" fontId="40" fillId="0" borderId="1" xfId="0" applyNumberFormat="1" applyFont="1" applyBorder="1" applyAlignment="1" applyProtection="1">
      <alignment horizontal="center" vertical="center" wrapText="1"/>
    </xf>
    <xf numFmtId="0" fontId="41" fillId="0" borderId="1" xfId="0" applyFont="1" applyBorder="1" applyAlignment="1" applyProtection="1">
      <alignment horizontal="center" vertical="center" wrapText="1"/>
    </xf>
    <xf numFmtId="0" fontId="40" fillId="0" borderId="1" xfId="0" applyNumberFormat="1" applyFont="1" applyBorder="1" applyAlignment="1" applyProtection="1">
      <alignment horizontal="center" vertical="center" shrinkToFit="1"/>
    </xf>
    <xf numFmtId="0" fontId="41" fillId="0" borderId="1" xfId="0" applyFont="1" applyBorder="1" applyAlignment="1" applyProtection="1">
      <alignment horizontal="center" vertical="center" shrinkToFit="1"/>
    </xf>
    <xf numFmtId="0" fontId="39" fillId="0" borderId="3" xfId="0" applyFont="1" applyBorder="1" applyAlignment="1" applyProtection="1">
      <alignment horizontal="center" vertical="center" wrapText="1" shrinkToFit="1"/>
    </xf>
    <xf numFmtId="0" fontId="39" fillId="0" borderId="5" xfId="0" applyFont="1" applyBorder="1" applyAlignment="1" applyProtection="1">
      <alignment horizontal="center" vertical="center" shrinkToFit="1"/>
    </xf>
    <xf numFmtId="0" fontId="39" fillId="0" borderId="1" xfId="0" applyFont="1" applyBorder="1" applyAlignment="1" applyProtection="1">
      <alignment horizontal="center" vertical="center" wrapText="1" shrinkToFit="1"/>
    </xf>
    <xf numFmtId="0" fontId="41" fillId="7" borderId="46" xfId="0" applyFont="1" applyFill="1" applyBorder="1" applyAlignment="1" applyProtection="1">
      <alignment horizontal="center" vertical="center" wrapText="1"/>
    </xf>
    <xf numFmtId="0" fontId="41" fillId="7" borderId="47" xfId="0" applyFont="1" applyFill="1" applyBorder="1" applyAlignment="1" applyProtection="1">
      <alignment horizontal="center" vertical="center" wrapText="1"/>
    </xf>
    <xf numFmtId="0" fontId="41" fillId="7" borderId="19" xfId="0" applyFont="1" applyFill="1" applyBorder="1" applyAlignment="1" applyProtection="1">
      <alignment horizontal="center" vertical="center" wrapText="1"/>
    </xf>
    <xf numFmtId="0" fontId="41" fillId="7" borderId="20" xfId="0" applyFont="1" applyFill="1" applyBorder="1" applyAlignment="1" applyProtection="1">
      <alignment horizontal="center" vertical="center" wrapText="1"/>
    </xf>
    <xf numFmtId="0" fontId="41" fillId="7" borderId="46" xfId="0" applyFont="1" applyFill="1" applyBorder="1" applyAlignment="1" applyProtection="1">
      <alignment horizontal="center" vertical="center"/>
      <protection locked="0"/>
    </xf>
    <xf numFmtId="0" fontId="41" fillId="7" borderId="47" xfId="0" applyFont="1" applyFill="1" applyBorder="1" applyAlignment="1" applyProtection="1">
      <alignment horizontal="center" vertical="center"/>
      <protection locked="0"/>
    </xf>
    <xf numFmtId="14" fontId="41" fillId="7" borderId="46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center" vertical="top" wrapText="1"/>
    </xf>
    <xf numFmtId="0" fontId="28" fillId="2" borderId="0" xfId="0" applyFont="1" applyFill="1" applyAlignment="1" applyProtection="1">
      <alignment horizontal="center" vertical="top"/>
    </xf>
    <xf numFmtId="0" fontId="28" fillId="4" borderId="24" xfId="0" applyFont="1" applyFill="1" applyBorder="1" applyAlignment="1" applyProtection="1">
      <alignment horizontal="center" vertical="center"/>
    </xf>
    <xf numFmtId="0" fontId="28" fillId="4" borderId="25" xfId="0" applyFont="1" applyFill="1" applyBorder="1" applyAlignment="1" applyProtection="1">
      <alignment horizontal="center" vertical="center"/>
    </xf>
    <xf numFmtId="0" fontId="28" fillId="4" borderId="27" xfId="0" applyFont="1" applyFill="1" applyBorder="1" applyAlignment="1" applyProtection="1">
      <alignment horizontal="center" vertical="center"/>
    </xf>
    <xf numFmtId="0" fontId="28" fillId="4" borderId="28" xfId="0" applyFont="1" applyFill="1" applyBorder="1" applyAlignment="1" applyProtection="1">
      <alignment horizontal="center" vertical="center"/>
    </xf>
    <xf numFmtId="0" fontId="19" fillId="2" borderId="9" xfId="0" applyNumberFormat="1" applyFont="1" applyFill="1" applyBorder="1" applyAlignment="1" applyProtection="1">
      <alignment horizontal="center" vertical="center" wrapText="1"/>
    </xf>
    <xf numFmtId="0" fontId="19" fillId="2" borderId="46" xfId="0" applyNumberFormat="1" applyFont="1" applyFill="1" applyBorder="1" applyAlignment="1" applyProtection="1">
      <alignment horizontal="center" vertical="top" wrapText="1"/>
    </xf>
    <xf numFmtId="0" fontId="19" fillId="2" borderId="0" xfId="0" applyNumberFormat="1" applyFont="1" applyFill="1" applyBorder="1" applyAlignment="1" applyProtection="1">
      <alignment horizontal="center" vertical="top" wrapText="1"/>
    </xf>
    <xf numFmtId="0" fontId="28" fillId="2" borderId="0" xfId="0" applyFont="1" applyFill="1" applyAlignment="1" applyProtection="1">
      <alignment horizontal="left" vertical="center"/>
    </xf>
    <xf numFmtId="0" fontId="59" fillId="0" borderId="52" xfId="4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9" fillId="0" borderId="7" xfId="4" applyFont="1" applyBorder="1" applyAlignment="1">
      <alignment horizontal="center" vertical="center"/>
    </xf>
  </cellXfs>
  <cellStyles count="5">
    <cellStyle name="Köprü" xfId="1" builtinId="8"/>
    <cellStyle name="Normal" xfId="0" builtinId="0"/>
    <cellStyle name="Normal 2" xfId="2"/>
    <cellStyle name="Normal 2 2" xfId="4"/>
    <cellStyle name="Normal 3" xfId="3"/>
  </cellStyles>
  <dxfs count="38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1. SINAV SORU ANALİZİ</a:t>
            </a:r>
          </a:p>
        </c:rich>
      </c:tx>
      <c:layout>
        <c:manualLayout>
          <c:xMode val="edge"/>
          <c:yMode val="edge"/>
          <c:x val="0.42201834862385323"/>
          <c:y val="3.87931034482758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200878409386152E-2"/>
          <c:y val="0.25000052616624746"/>
          <c:w val="0.93272264104174729"/>
          <c:h val="0.418104328243551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Sınav'!$F$5:$AS$5</c:f>
              <c:strCache>
                <c:ptCount val="40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 </c:v>
                </c:pt>
                <c:pt idx="26">
                  <c:v> </c:v>
                </c:pt>
                <c:pt idx="27">
                  <c:v> </c:v>
                </c:pt>
                <c:pt idx="28">
                  <c:v> </c:v>
                </c:pt>
                <c:pt idx="29">
                  <c:v> </c:v>
                </c:pt>
                <c:pt idx="30">
                  <c:v> 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</c:strCache>
            </c:strRef>
          </c:cat>
          <c:val>
            <c:numRef>
              <c:f>'1. Sınav'!$F$50:$AS$50</c:f>
              <c:numCache>
                <c:formatCode>0.00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4-4AB3-BE9F-928613BB5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720128"/>
        <c:axId val="258722048"/>
      </c:barChart>
      <c:catAx>
        <c:axId val="25872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SORULAR</a:t>
                </a:r>
              </a:p>
            </c:rich>
          </c:tx>
          <c:layout>
            <c:manualLayout>
              <c:xMode val="edge"/>
              <c:yMode val="edge"/>
              <c:x val="0.50152958708907569"/>
              <c:y val="0.892243189428907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5872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204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BAŞARI YÜZDESİ</a:t>
                </a:r>
              </a:p>
            </c:rich>
          </c:tx>
          <c:layout>
            <c:manualLayout>
              <c:xMode val="edge"/>
              <c:yMode val="edge"/>
              <c:x val="1.4271151885830785E-2"/>
              <c:y val="0.301724590460675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58720128"/>
        <c:crosses val="autoZero"/>
        <c:crossBetween val="between"/>
        <c:majorUnit val="10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SINIF BAŞARISI</a:t>
            </a:r>
          </a:p>
        </c:rich>
      </c:tx>
      <c:layout>
        <c:manualLayout>
          <c:xMode val="edge"/>
          <c:yMode val="edge"/>
          <c:x val="0.30031948881789139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4731624294292"/>
          <c:y val="0.20792079207920791"/>
          <c:w val="0.19169358977758988"/>
          <c:h val="0.5940594059405940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90-49FF-8DEC-F96FC57A937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90-49FF-8DEC-F96FC57A937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'3. Sınav'!$I$85:$I$86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90-49FF-8DEC-F96FC57A93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090-49FF-8DEC-F96FC57A93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4090-49FF-8DEC-F96FC57A937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'3. Sınav'!$J$85:$J$86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4090-49FF-8DEC-F96FC57A937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090-49FF-8DEC-F96FC57A937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090-49FF-8DEC-F96FC57A937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'3. Sınav'!$K$85:$K$86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D-4090-49FF-8DEC-F96FC57A9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1980931297325847"/>
          <c:y val="0.28712871287128711"/>
          <c:w val="0.12779586257788067"/>
          <c:h val="0.43564356435643564"/>
        </c:manualLayout>
      </c:layout>
      <c:overlay val="0"/>
      <c:spPr>
        <a:solidFill>
          <a:srgbClr val="000000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2575" b="0" i="0" u="none" strike="noStrike" baseline="0">
              <a:solidFill>
                <a:srgbClr val="FFFFFF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90526384320389"/>
          <c:y val="9.5541698415413559E-2"/>
          <c:w val="0.80000248016641917"/>
          <c:h val="0.59872797673659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Sınav'!$D$73:$D$77</c:f>
              <c:strCache>
                <c:ptCount val="5"/>
                <c:pt idx="0">
                  <c:v>PEKİYİ</c:v>
                </c:pt>
                <c:pt idx="1">
                  <c:v>İYİ</c:v>
                </c:pt>
                <c:pt idx="2">
                  <c:v>ORTA</c:v>
                </c:pt>
                <c:pt idx="3">
                  <c:v>GEÇER</c:v>
                </c:pt>
                <c:pt idx="4">
                  <c:v>GEÇMEZ</c:v>
                </c:pt>
              </c:strCache>
            </c:strRef>
          </c:cat>
          <c:val>
            <c:numRef>
              <c:f>'3. Sınav'!$E$73:$E$77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4-4A6A-B410-1A2463BCB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014656"/>
        <c:axId val="261016576"/>
      </c:barChart>
      <c:catAx>
        <c:axId val="2610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71595217264507"/>
              <c:y val="0.84076700603507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6101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01657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2.5396825396825397E-2"/>
              <c:y val="0.114650350234883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61014656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0937437871281"/>
          <c:y val="0.27319587628865977"/>
          <c:w val="0.31921874875742562"/>
          <c:h val="0.505154639175257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DF-4574-ABCE-38956538DF67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DF-4574-ABCE-38956538DF6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DF-4574-ABCE-38956538DF67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DF-4574-ABCE-38956538DF67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EDF-4574-ABCE-38956538DF67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EDF-4574-ABCE-38956538DF67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DF-4574-ABCE-38956538DF6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 Sınav'!$D$73:$D$77</c:f>
              <c:strCache>
                <c:ptCount val="5"/>
                <c:pt idx="0">
                  <c:v>PEKİYİ</c:v>
                </c:pt>
                <c:pt idx="1">
                  <c:v>İYİ</c:v>
                </c:pt>
                <c:pt idx="2">
                  <c:v>ORTA</c:v>
                </c:pt>
                <c:pt idx="3">
                  <c:v>GEÇER</c:v>
                </c:pt>
                <c:pt idx="4">
                  <c:v>GEÇMEZ</c:v>
                </c:pt>
              </c:strCache>
            </c:strRef>
          </c:cat>
          <c:val>
            <c:numRef>
              <c:f>'3. Sınav'!$E$73:$E$77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DF-4574-ABCE-38956538D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495216599553717"/>
          <c:y val="0.13917525773195877"/>
          <c:w val="0.3224759120093702"/>
          <c:h val="0.72164948453608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05035971223022"/>
          <c:y val="9.4340202069833859E-2"/>
          <c:w val="0.76978417266187049"/>
          <c:h val="0.597487946442281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'D. Sonu'!$D$46:$D$50</c:f>
              <c:strCache>
                <c:ptCount val="5"/>
                <c:pt idx="0">
                  <c:v>Pekiyi</c:v>
                </c:pt>
                <c:pt idx="1">
                  <c:v>İyi</c:v>
                </c:pt>
                <c:pt idx="2">
                  <c:v>Orta</c:v>
                </c:pt>
                <c:pt idx="3">
                  <c:v>Geçer</c:v>
                </c:pt>
                <c:pt idx="4">
                  <c:v>Geçmez</c:v>
                </c:pt>
              </c:strCache>
            </c:strRef>
          </c:cat>
          <c:val>
            <c:numRef>
              <c:f>'D. Sonu'!$E$46:$E$50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1-4D23-BB7C-7A8D1C77D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42656"/>
        <c:axId val="261544576"/>
      </c:barChart>
      <c:catAx>
        <c:axId val="26154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61151079136688"/>
              <c:y val="0.842772577956057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6154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54457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3.237410071942446E-2"/>
              <c:y val="0.113208207464632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61542656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FF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SINIF BAŞARISI</a:t>
            </a:r>
          </a:p>
        </c:rich>
      </c:tx>
      <c:layout>
        <c:manualLayout>
          <c:xMode val="edge"/>
          <c:yMode val="edge"/>
          <c:x val="0.29642857142857143"/>
          <c:y val="7.3684210526315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28604437437985"/>
          <c:y val="0.21052631578947367"/>
          <c:w val="0.20714321837196284"/>
          <c:h val="0.610526315789473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DF-4D8D-BDB5-501C27950B7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DF-4D8D-BDB5-501C27950B7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'D. Sonu'!$H$57:$H$58</c:f>
              <c:numCache>
                <c:formatCode>0.00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DF-4D8D-BDB5-501C27950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0714398200224973"/>
          <c:y val="0.27368421052631581"/>
          <c:w val="0.14285751781027367"/>
          <c:h val="0.46315789473684216"/>
        </c:manualLayout>
      </c:layout>
      <c:overlay val="0"/>
      <c:spPr>
        <a:solidFill>
          <a:srgbClr val="000000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2575" b="0" i="0" u="none" strike="noStrike" baseline="0">
              <a:solidFill>
                <a:srgbClr val="FFFFFF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1891891891892"/>
          <c:y val="0.29559929981881278"/>
          <c:w val="0.2533783783783784"/>
          <c:h val="0.4717010103491692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A-4E7C-986F-BF28D2BD6FBF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5A-4E7C-986F-BF28D2BD6FBF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5A-4E7C-986F-BF28D2BD6FBF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5A-4E7C-986F-BF28D2BD6FBF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25A-4E7C-986F-BF28D2BD6FBF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25A-4E7C-986F-BF28D2BD6FBF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5A-4E7C-986F-BF28D2BD6FB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'D. Sonu'!$D$46:$D$50</c:f>
              <c:strCache>
                <c:ptCount val="5"/>
                <c:pt idx="0">
                  <c:v>Pekiyi</c:v>
                </c:pt>
                <c:pt idx="1">
                  <c:v>İyi</c:v>
                </c:pt>
                <c:pt idx="2">
                  <c:v>Orta</c:v>
                </c:pt>
                <c:pt idx="3">
                  <c:v>Geçer</c:v>
                </c:pt>
                <c:pt idx="4">
                  <c:v>Geçmez</c:v>
                </c:pt>
              </c:strCache>
            </c:strRef>
          </c:cat>
          <c:val>
            <c:numRef>
              <c:f>'D. Sonu'!$E$46:$E$50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25A-4E7C-986F-BF28D2BD6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851351351351349"/>
          <c:y val="6.2893742055827928E-2"/>
          <c:w val="0.33445945945945943"/>
          <c:h val="0.880508427012661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SINIF BAŞARISI</a:t>
            </a:r>
          </a:p>
        </c:rich>
      </c:tx>
      <c:layout>
        <c:manualLayout>
          <c:xMode val="edge"/>
          <c:yMode val="edge"/>
          <c:x val="0.30031948881789139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4731624294292"/>
          <c:y val="0.20792079207920791"/>
          <c:w val="0.19169358977758988"/>
          <c:h val="0.5940594059405940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B1-475B-B0C0-20C7FDF51D4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B1-475B-B0C0-20C7FDF51D4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'1. Sınav'!$I$85:$I$86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B1-475B-B0C0-20C7FDF51D4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5B1-475B-B0C0-20C7FDF51D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E5B1-475B-B0C0-20C7FDF51D4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'1. Sınav'!$J$85:$J$86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E5B1-475B-B0C0-20C7FDF51D4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5B1-475B-B0C0-20C7FDF51D4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5B1-475B-B0C0-20C7FDF51D4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'1. Sınav'!$K$85:$K$86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D-E5B1-475B-B0C0-20C7FDF51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1980931297325847"/>
          <c:y val="0.28712871287128711"/>
          <c:w val="0.12779586257788067"/>
          <c:h val="0.43564356435643564"/>
        </c:manualLayout>
      </c:layout>
      <c:overlay val="0"/>
      <c:spPr>
        <a:solidFill>
          <a:srgbClr val="000000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2575" b="0" i="0" u="none" strike="noStrike" baseline="0">
              <a:solidFill>
                <a:srgbClr val="FFFFFF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90526384320389"/>
          <c:y val="9.5541698415413559E-2"/>
          <c:w val="0.80000248016641917"/>
          <c:h val="0.59872797673659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Sınav'!$D$73:$D$77</c:f>
              <c:strCache>
                <c:ptCount val="5"/>
                <c:pt idx="0">
                  <c:v>PEKİYİ</c:v>
                </c:pt>
                <c:pt idx="1">
                  <c:v>İYİ</c:v>
                </c:pt>
                <c:pt idx="2">
                  <c:v>ORTA</c:v>
                </c:pt>
                <c:pt idx="3">
                  <c:v>GEÇER</c:v>
                </c:pt>
                <c:pt idx="4">
                  <c:v>GEÇMEZ</c:v>
                </c:pt>
              </c:strCache>
            </c:strRef>
          </c:cat>
          <c:val>
            <c:numRef>
              <c:f>'1. Sınav'!$E$73:$E$77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4-4EB1-9F89-109F376F4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724992"/>
        <c:axId val="260731264"/>
      </c:barChart>
      <c:catAx>
        <c:axId val="26072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71595217264507"/>
              <c:y val="0.84076700603507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6073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73126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2.5396825396825397E-2"/>
              <c:y val="0.114650350234883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60724992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0937437871281"/>
          <c:y val="0.27319587628865977"/>
          <c:w val="0.31921874875742562"/>
          <c:h val="0.505154639175257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49-44C9-BC2E-6D4EDFB0F6A0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49-44C9-BC2E-6D4EDFB0F6A0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49-44C9-BC2E-6D4EDFB0F6A0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49-44C9-BC2E-6D4EDFB0F6A0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649-44C9-BC2E-6D4EDFB0F6A0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649-44C9-BC2E-6D4EDFB0F6A0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49-44C9-BC2E-6D4EDFB0F6A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 Sınav'!$D$73:$D$77</c:f>
              <c:strCache>
                <c:ptCount val="5"/>
                <c:pt idx="0">
                  <c:v>PEKİYİ</c:v>
                </c:pt>
                <c:pt idx="1">
                  <c:v>İYİ</c:v>
                </c:pt>
                <c:pt idx="2">
                  <c:v>ORTA</c:v>
                </c:pt>
                <c:pt idx="3">
                  <c:v>GEÇER</c:v>
                </c:pt>
                <c:pt idx="4">
                  <c:v>GEÇMEZ</c:v>
                </c:pt>
              </c:strCache>
            </c:strRef>
          </c:cat>
          <c:val>
            <c:numRef>
              <c:f>'1. Sınav'!$E$73:$E$77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49-44C9-BC2E-6D4EDFB0F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495216599553717"/>
          <c:y val="0.13917525773195877"/>
          <c:w val="0.3224759120093702"/>
          <c:h val="0.72164948453608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1. SINAV SORU ANALİZİ</a:t>
            </a:r>
          </a:p>
        </c:rich>
      </c:tx>
      <c:layout>
        <c:manualLayout>
          <c:xMode val="edge"/>
          <c:yMode val="edge"/>
          <c:x val="0.42201834862385323"/>
          <c:y val="3.87931034482758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200878409386152E-2"/>
          <c:y val="0.25000052616624746"/>
          <c:w val="0.93272264104174729"/>
          <c:h val="0.418104328243551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Sınav'!$F$5:$AS$5</c:f>
              <c:strCache>
                <c:ptCount val="40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26. Soru</c:v>
                </c:pt>
                <c:pt idx="26">
                  <c:v>27. Soru</c:v>
                </c:pt>
                <c:pt idx="27">
                  <c:v>28. Soru</c:v>
                </c:pt>
                <c:pt idx="28">
                  <c:v>29. Soru</c:v>
                </c:pt>
                <c:pt idx="29">
                  <c:v>30. Soru</c:v>
                </c:pt>
                <c:pt idx="30">
                  <c:v>31. Soru</c:v>
                </c:pt>
                <c:pt idx="31">
                  <c:v>32. Soru</c:v>
                </c:pt>
                <c:pt idx="32">
                  <c:v>33. Soru</c:v>
                </c:pt>
                <c:pt idx="33">
                  <c:v>34. Soru</c:v>
                </c:pt>
                <c:pt idx="34">
                  <c:v>35. Soru</c:v>
                </c:pt>
                <c:pt idx="35">
                  <c:v>36. Soru</c:v>
                </c:pt>
                <c:pt idx="36">
                  <c:v>37. Soru</c:v>
                </c:pt>
                <c:pt idx="37">
                  <c:v>38. Soru</c:v>
                </c:pt>
                <c:pt idx="38">
                  <c:v>39. Soru</c:v>
                </c:pt>
                <c:pt idx="39">
                  <c:v>40. Soru</c:v>
                </c:pt>
              </c:strCache>
            </c:strRef>
          </c:cat>
          <c:val>
            <c:numRef>
              <c:f>'2. Sınav'!$F$50:$AS$50</c:f>
              <c:numCache>
                <c:formatCode>0.00</c:formatCode>
                <c:ptCount val="40"/>
                <c:pt idx="0">
                  <c:v>90.909090909090907</c:v>
                </c:pt>
                <c:pt idx="1">
                  <c:v>81.818181818181827</c:v>
                </c:pt>
                <c:pt idx="2">
                  <c:v>100</c:v>
                </c:pt>
                <c:pt idx="3">
                  <c:v>63.636363636363633</c:v>
                </c:pt>
                <c:pt idx="4">
                  <c:v>100</c:v>
                </c:pt>
                <c:pt idx="5">
                  <c:v>45.454545454545453</c:v>
                </c:pt>
                <c:pt idx="6">
                  <c:v>72.727272727272734</c:v>
                </c:pt>
                <c:pt idx="7">
                  <c:v>27.27272727272727</c:v>
                </c:pt>
                <c:pt idx="8">
                  <c:v>72.727272727272734</c:v>
                </c:pt>
                <c:pt idx="9">
                  <c:v>81.818181818181827</c:v>
                </c:pt>
                <c:pt idx="10">
                  <c:v>90.909090909090907</c:v>
                </c:pt>
                <c:pt idx="11">
                  <c:v>63.636363636363633</c:v>
                </c:pt>
                <c:pt idx="12">
                  <c:v>63.636363636363633</c:v>
                </c:pt>
                <c:pt idx="13">
                  <c:v>9.0909090909090917</c:v>
                </c:pt>
                <c:pt idx="14">
                  <c:v>72.727272727272734</c:v>
                </c:pt>
                <c:pt idx="15">
                  <c:v>90.909090909090907</c:v>
                </c:pt>
                <c:pt idx="16">
                  <c:v>27.27272727272727</c:v>
                </c:pt>
                <c:pt idx="17">
                  <c:v>81.818181818181827</c:v>
                </c:pt>
                <c:pt idx="18">
                  <c:v>36.363636363636367</c:v>
                </c:pt>
                <c:pt idx="19">
                  <c:v>85.227272727272734</c:v>
                </c:pt>
                <c:pt idx="20">
                  <c:v>36.363636363636367</c:v>
                </c:pt>
                <c:pt idx="21">
                  <c:v>9.0909090909090917</c:v>
                </c:pt>
                <c:pt idx="22">
                  <c:v>27.27272727272727</c:v>
                </c:pt>
                <c:pt idx="23">
                  <c:v>90.909090909090907</c:v>
                </c:pt>
                <c:pt idx="24">
                  <c:v>90.909090909090907</c:v>
                </c:pt>
                <c:pt idx="25">
                  <c:v>72.727272727272734</c:v>
                </c:pt>
                <c:pt idx="26">
                  <c:v>90.909090909090907</c:v>
                </c:pt>
                <c:pt idx="27">
                  <c:v>45.454545454545453</c:v>
                </c:pt>
                <c:pt idx="28">
                  <c:v>72.727272727272734</c:v>
                </c:pt>
                <c:pt idx="29">
                  <c:v>27.27272727272727</c:v>
                </c:pt>
                <c:pt idx="30">
                  <c:v>36.363636363636367</c:v>
                </c:pt>
                <c:pt idx="31">
                  <c:v>36.363636363636367</c:v>
                </c:pt>
                <c:pt idx="32">
                  <c:v>100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3-4CBE-B80F-97FC30EEA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464000"/>
        <c:axId val="258545152"/>
      </c:barChart>
      <c:catAx>
        <c:axId val="26046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SORULAR</a:t>
                </a:r>
              </a:p>
            </c:rich>
          </c:tx>
          <c:layout>
            <c:manualLayout>
              <c:xMode val="edge"/>
              <c:yMode val="edge"/>
              <c:x val="0.50152958708907569"/>
              <c:y val="0.892243189428907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5854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4515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BAŞARI YÜZDESİ</a:t>
                </a:r>
              </a:p>
            </c:rich>
          </c:tx>
          <c:layout>
            <c:manualLayout>
              <c:xMode val="edge"/>
              <c:yMode val="edge"/>
              <c:x val="1.4271151885830785E-2"/>
              <c:y val="0.301724590460675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60464000"/>
        <c:crosses val="autoZero"/>
        <c:crossBetween val="between"/>
        <c:majorUnit val="10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SINIF BAŞARISI</a:t>
            </a:r>
          </a:p>
        </c:rich>
      </c:tx>
      <c:layout>
        <c:manualLayout>
          <c:xMode val="edge"/>
          <c:yMode val="edge"/>
          <c:x val="0.30031948881789139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4731624294292"/>
          <c:y val="0.20792079207920791"/>
          <c:w val="0.19169358977758988"/>
          <c:h val="0.5940594059405940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97-4DC7-9670-6BBDA9FD444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97-4DC7-9670-6BBDA9FD444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'2. Sınav'!$I$85:$I$86</c:f>
              <c:numCache>
                <c:formatCode>0.00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97-4DC7-9670-6BBDA9FD444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E97-4DC7-9670-6BBDA9FD44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4E97-4DC7-9670-6BBDA9FD444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'2. Sınav'!$J$85:$J$86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4E97-4DC7-9670-6BBDA9FD444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E97-4DC7-9670-6BBDA9FD444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E97-4DC7-9670-6BBDA9FD444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'2. Sınav'!$K$85:$K$86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D-4E97-4DC7-9670-6BBDA9FD4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1980931297325847"/>
          <c:y val="0.28712871287128711"/>
          <c:w val="0.12779586257788067"/>
          <c:h val="0.43564356435643564"/>
        </c:manualLayout>
      </c:layout>
      <c:overlay val="0"/>
      <c:spPr>
        <a:solidFill>
          <a:srgbClr val="000000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2575" b="0" i="0" u="none" strike="noStrike" baseline="0">
              <a:solidFill>
                <a:srgbClr val="FFFFFF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90526384320389"/>
          <c:y val="9.5541698415413559E-2"/>
          <c:w val="0.80000248016641917"/>
          <c:h val="0.59872797673659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Sınav'!$D$73:$D$77</c:f>
              <c:strCache>
                <c:ptCount val="5"/>
                <c:pt idx="0">
                  <c:v>PEKİYİ</c:v>
                </c:pt>
                <c:pt idx="1">
                  <c:v>İYİ</c:v>
                </c:pt>
                <c:pt idx="2">
                  <c:v>ORTA</c:v>
                </c:pt>
                <c:pt idx="3">
                  <c:v>GEÇER</c:v>
                </c:pt>
                <c:pt idx="4">
                  <c:v>GEÇMEZ</c:v>
                </c:pt>
              </c:strCache>
            </c:strRef>
          </c:cat>
          <c:val>
            <c:numRef>
              <c:f>'2. Sınav'!$E$73:$E$77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4-423C-B738-B0CDB5C0F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93376"/>
        <c:axId val="261096960"/>
      </c:barChart>
      <c:catAx>
        <c:axId val="26069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71595217264507"/>
              <c:y val="0.84076700603507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6109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09696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2.5396825396825397E-2"/>
              <c:y val="0.114650350234883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60693376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0937437871281"/>
          <c:y val="0.27319587628865977"/>
          <c:w val="0.31921874875742562"/>
          <c:h val="0.505154639175257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2C-48F1-A85F-4BD86F8C16C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2C-48F1-A85F-4BD86F8C16C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2C-48F1-A85F-4BD86F8C16C5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2C-48F1-A85F-4BD86F8C16C5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D2C-48F1-A85F-4BD86F8C16C5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D2C-48F1-A85F-4BD86F8C16C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2C-48F1-A85F-4BD86F8C16C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 Sınav'!$D$73:$D$77</c:f>
              <c:strCache>
                <c:ptCount val="5"/>
                <c:pt idx="0">
                  <c:v>PEKİYİ</c:v>
                </c:pt>
                <c:pt idx="1">
                  <c:v>İYİ</c:v>
                </c:pt>
                <c:pt idx="2">
                  <c:v>ORTA</c:v>
                </c:pt>
                <c:pt idx="3">
                  <c:v>GEÇER</c:v>
                </c:pt>
                <c:pt idx="4">
                  <c:v>GEÇMEZ</c:v>
                </c:pt>
              </c:strCache>
            </c:strRef>
          </c:cat>
          <c:val>
            <c:numRef>
              <c:f>'2. Sınav'!$E$73:$E$77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2C-48F1-A85F-4BD86F8C1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495216599553717"/>
          <c:y val="0.13917525773195877"/>
          <c:w val="0.3224759120093702"/>
          <c:h val="0.72164948453608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1. SINAV SORU ANALİZİ</a:t>
            </a:r>
          </a:p>
        </c:rich>
      </c:tx>
      <c:layout>
        <c:manualLayout>
          <c:xMode val="edge"/>
          <c:yMode val="edge"/>
          <c:x val="0.42201834862385323"/>
          <c:y val="3.87931034482758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200878409386152E-2"/>
          <c:y val="0.25000052616624746"/>
          <c:w val="0.93272264104174729"/>
          <c:h val="0.418104328243551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Sınav'!$F$5:$AS$5</c:f>
              <c:strCache>
                <c:ptCount val="40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 </c:v>
                </c:pt>
                <c:pt idx="26">
                  <c:v> </c:v>
                </c:pt>
                <c:pt idx="27">
                  <c:v> </c:v>
                </c:pt>
                <c:pt idx="28">
                  <c:v> </c:v>
                </c:pt>
                <c:pt idx="29">
                  <c:v> </c:v>
                </c:pt>
                <c:pt idx="30">
                  <c:v> 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</c:strCache>
            </c:strRef>
          </c:cat>
          <c:val>
            <c:numRef>
              <c:f>'3. Sınav'!$F$50:$AS$50</c:f>
              <c:numCache>
                <c:formatCode>0.00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8-43E3-87FF-7D469AE87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926464"/>
        <c:axId val="260932736"/>
      </c:barChart>
      <c:catAx>
        <c:axId val="26092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SORULAR</a:t>
                </a:r>
              </a:p>
            </c:rich>
          </c:tx>
          <c:layout>
            <c:manualLayout>
              <c:xMode val="edge"/>
              <c:yMode val="edge"/>
              <c:x val="0.50152958708907569"/>
              <c:y val="0.892243189428907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6093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9327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BAŞARI YÜZDESİ</a:t>
                </a:r>
              </a:p>
            </c:rich>
          </c:tx>
          <c:layout>
            <c:manualLayout>
              <c:xMode val="edge"/>
              <c:yMode val="edge"/>
              <c:x val="1.4271151885830785E-2"/>
              <c:y val="0.301724590460675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60926464"/>
        <c:crosses val="autoZero"/>
        <c:crossBetween val="between"/>
        <c:majorUnit val="10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Ana Sayfa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Ana Sayf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Ana Sayfa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hyperlink" Target="#'Ana Sayfa'!A1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jpeg"/><Relationship Id="rId5" Type="http://schemas.openxmlformats.org/officeDocument/2006/relationships/hyperlink" Target="#'Ana Sayfa'!A1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jpeg"/><Relationship Id="rId5" Type="http://schemas.openxmlformats.org/officeDocument/2006/relationships/hyperlink" Target="#'Ana Sayfa'!A1"/><Relationship Id="rId4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1.jpeg"/><Relationship Id="rId1" Type="http://schemas.openxmlformats.org/officeDocument/2006/relationships/hyperlink" Target="#'Ana Sayfa'!A1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314325</xdr:colOff>
      <xdr:row>1</xdr:row>
      <xdr:rowOff>9525</xdr:rowOff>
    </xdr:from>
    <xdr:to>
      <xdr:col>14</xdr:col>
      <xdr:colOff>285750</xdr:colOff>
      <xdr:row>7</xdr:row>
      <xdr:rowOff>9525</xdr:rowOff>
    </xdr:to>
    <xdr:pic>
      <xdr:nvPicPr>
        <xdr:cNvPr id="1105" name="Picture 67" descr="images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238125"/>
          <a:ext cx="1190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3</xdr:row>
      <xdr:rowOff>76200</xdr:rowOff>
    </xdr:from>
    <xdr:to>
      <xdr:col>9</xdr:col>
      <xdr:colOff>57150</xdr:colOff>
      <xdr:row>7</xdr:row>
      <xdr:rowOff>133350</xdr:rowOff>
    </xdr:to>
    <xdr:pic>
      <xdr:nvPicPr>
        <xdr:cNvPr id="2068" name="Picture 4" descr="images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152525"/>
          <a:ext cx="819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19050</xdr:colOff>
      <xdr:row>0</xdr:row>
      <xdr:rowOff>9525</xdr:rowOff>
    </xdr:from>
    <xdr:to>
      <xdr:col>47</xdr:col>
      <xdr:colOff>476250</xdr:colOff>
      <xdr:row>4</xdr:row>
      <xdr:rowOff>0</xdr:rowOff>
    </xdr:to>
    <xdr:pic>
      <xdr:nvPicPr>
        <xdr:cNvPr id="4114" name="Picture 3" descr="images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9525"/>
          <a:ext cx="1066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9525</xdr:rowOff>
    </xdr:from>
    <xdr:to>
      <xdr:col>47</xdr:col>
      <xdr:colOff>19050</xdr:colOff>
      <xdr:row>68</xdr:row>
      <xdr:rowOff>114300</xdr:rowOff>
    </xdr:to>
    <xdr:graphicFrame macro="">
      <xdr:nvGraphicFramePr>
        <xdr:cNvPr id="40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81</xdr:row>
      <xdr:rowOff>19050</xdr:rowOff>
    </xdr:from>
    <xdr:to>
      <xdr:col>30</xdr:col>
      <xdr:colOff>114300</xdr:colOff>
      <xdr:row>86</xdr:row>
      <xdr:rowOff>142875</xdr:rowOff>
    </xdr:to>
    <xdr:graphicFrame macro="">
      <xdr:nvGraphicFramePr>
        <xdr:cNvPr id="4003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71</xdr:row>
      <xdr:rowOff>9525</xdr:rowOff>
    </xdr:from>
    <xdr:to>
      <xdr:col>30</xdr:col>
      <xdr:colOff>123825</xdr:colOff>
      <xdr:row>79</xdr:row>
      <xdr:rowOff>0</xdr:rowOff>
    </xdr:to>
    <xdr:graphicFrame macro="">
      <xdr:nvGraphicFramePr>
        <xdr:cNvPr id="40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71</xdr:row>
      <xdr:rowOff>19050</xdr:rowOff>
    </xdr:from>
    <xdr:to>
      <xdr:col>46</xdr:col>
      <xdr:colOff>361950</xdr:colOff>
      <xdr:row>81</xdr:row>
      <xdr:rowOff>19050</xdr:rowOff>
    </xdr:to>
    <xdr:graphicFrame macro="">
      <xdr:nvGraphicFramePr>
        <xdr:cNvPr id="40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47</xdr:col>
      <xdr:colOff>304800</xdr:colOff>
      <xdr:row>0</xdr:row>
      <xdr:rowOff>190500</xdr:rowOff>
    </xdr:from>
    <xdr:to>
      <xdr:col>49</xdr:col>
      <xdr:colOff>276225</xdr:colOff>
      <xdr:row>2</xdr:row>
      <xdr:rowOff>762000</xdr:rowOff>
    </xdr:to>
    <xdr:pic>
      <xdr:nvPicPr>
        <xdr:cNvPr id="8" name="Picture 67" descr="images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190500"/>
          <a:ext cx="1190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9525</xdr:rowOff>
    </xdr:from>
    <xdr:to>
      <xdr:col>47</xdr:col>
      <xdr:colOff>19050</xdr:colOff>
      <xdr:row>68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81</xdr:row>
      <xdr:rowOff>19050</xdr:rowOff>
    </xdr:from>
    <xdr:to>
      <xdr:col>30</xdr:col>
      <xdr:colOff>114300</xdr:colOff>
      <xdr:row>86</xdr:row>
      <xdr:rowOff>142875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71</xdr:row>
      <xdr:rowOff>9525</xdr:rowOff>
    </xdr:from>
    <xdr:to>
      <xdr:col>30</xdr:col>
      <xdr:colOff>123825</xdr:colOff>
      <xdr:row>79</xdr:row>
      <xdr:rowOff>0</xdr:rowOff>
    </xdr:to>
    <xdr:graphicFrame macro="">
      <xdr:nvGraphicFramePr>
        <xdr:cNvPr id="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71</xdr:row>
      <xdr:rowOff>19050</xdr:rowOff>
    </xdr:from>
    <xdr:to>
      <xdr:col>46</xdr:col>
      <xdr:colOff>361950</xdr:colOff>
      <xdr:row>81</xdr:row>
      <xdr:rowOff>19050</xdr:rowOff>
    </xdr:to>
    <xdr:graphicFrame macro="">
      <xdr:nvGraphicFramePr>
        <xdr:cNvPr id="5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47</xdr:col>
      <xdr:colOff>76200</xdr:colOff>
      <xdr:row>0</xdr:row>
      <xdr:rowOff>0</xdr:rowOff>
    </xdr:from>
    <xdr:to>
      <xdr:col>49</xdr:col>
      <xdr:colOff>47625</xdr:colOff>
      <xdr:row>2</xdr:row>
      <xdr:rowOff>571500</xdr:rowOff>
    </xdr:to>
    <xdr:pic>
      <xdr:nvPicPr>
        <xdr:cNvPr id="7" name="Picture 67" descr="images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0"/>
          <a:ext cx="1190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9525</xdr:rowOff>
    </xdr:from>
    <xdr:to>
      <xdr:col>47</xdr:col>
      <xdr:colOff>19050</xdr:colOff>
      <xdr:row>68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81</xdr:row>
      <xdr:rowOff>19050</xdr:rowOff>
    </xdr:from>
    <xdr:to>
      <xdr:col>30</xdr:col>
      <xdr:colOff>114300</xdr:colOff>
      <xdr:row>86</xdr:row>
      <xdr:rowOff>142875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71</xdr:row>
      <xdr:rowOff>9525</xdr:rowOff>
    </xdr:from>
    <xdr:to>
      <xdr:col>30</xdr:col>
      <xdr:colOff>123825</xdr:colOff>
      <xdr:row>79</xdr:row>
      <xdr:rowOff>0</xdr:rowOff>
    </xdr:to>
    <xdr:graphicFrame macro="">
      <xdr:nvGraphicFramePr>
        <xdr:cNvPr id="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71</xdr:row>
      <xdr:rowOff>19050</xdr:rowOff>
    </xdr:from>
    <xdr:to>
      <xdr:col>46</xdr:col>
      <xdr:colOff>361950</xdr:colOff>
      <xdr:row>81</xdr:row>
      <xdr:rowOff>19050</xdr:rowOff>
    </xdr:to>
    <xdr:graphicFrame macro="">
      <xdr:nvGraphicFramePr>
        <xdr:cNvPr id="5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47</xdr:col>
      <xdr:colOff>104775</xdr:colOff>
      <xdr:row>0</xdr:row>
      <xdr:rowOff>47625</xdr:rowOff>
    </xdr:from>
    <xdr:to>
      <xdr:col>49</xdr:col>
      <xdr:colOff>76200</xdr:colOff>
      <xdr:row>2</xdr:row>
      <xdr:rowOff>619125</xdr:rowOff>
    </xdr:to>
    <xdr:pic>
      <xdr:nvPicPr>
        <xdr:cNvPr id="8" name="Picture 67" descr="images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47625"/>
          <a:ext cx="1190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0</xdr:row>
      <xdr:rowOff>0</xdr:rowOff>
    </xdr:from>
    <xdr:to>
      <xdr:col>20</xdr:col>
      <xdr:colOff>19050</xdr:colOff>
      <xdr:row>3</xdr:row>
      <xdr:rowOff>142875</xdr:rowOff>
    </xdr:to>
    <xdr:pic>
      <xdr:nvPicPr>
        <xdr:cNvPr id="33851" name="Picture 2" descr="images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0"/>
          <a:ext cx="1190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45</xdr:row>
      <xdr:rowOff>142875</xdr:rowOff>
    </xdr:from>
    <xdr:to>
      <xdr:col>13</xdr:col>
      <xdr:colOff>190500</xdr:colOff>
      <xdr:row>52</xdr:row>
      <xdr:rowOff>133350</xdr:rowOff>
    </xdr:to>
    <xdr:graphicFrame macro="">
      <xdr:nvGraphicFramePr>
        <xdr:cNvPr id="3385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142875</xdr:colOff>
      <xdr:row>54</xdr:row>
      <xdr:rowOff>19050</xdr:rowOff>
    </xdr:from>
    <xdr:to>
      <xdr:col>13</xdr:col>
      <xdr:colOff>171450</xdr:colOff>
      <xdr:row>58</xdr:row>
      <xdr:rowOff>19050</xdr:rowOff>
    </xdr:to>
    <xdr:graphicFrame macro="">
      <xdr:nvGraphicFramePr>
        <xdr:cNvPr id="3385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361950</xdr:colOff>
      <xdr:row>45</xdr:row>
      <xdr:rowOff>142875</xdr:rowOff>
    </xdr:from>
    <xdr:to>
      <xdr:col>17</xdr:col>
      <xdr:colOff>714375</xdr:colOff>
      <xdr:row>52</xdr:row>
      <xdr:rowOff>133350</xdr:rowOff>
    </xdr:to>
    <xdr:graphicFrame macro="">
      <xdr:nvGraphicFramePr>
        <xdr:cNvPr id="3385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dev%20Tercih%20Listele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ABCDE"/>
      <sheetName val="10ABCDEF"/>
      <sheetName val="10G"/>
      <sheetName val="11ABCDE"/>
      <sheetName val="11TM"/>
      <sheetName val="12ABCD"/>
      <sheetName val="12TM"/>
      <sheetName val="12A_YILLIK"/>
      <sheetName val="Öğretmenler"/>
      <sheetName val="Kulüp-Ödev"/>
      <sheetName val="KULÜPLER"/>
      <sheetName val="9A"/>
      <sheetName val="9B"/>
      <sheetName val="9C"/>
      <sheetName val="9D"/>
      <sheetName val="9E"/>
      <sheetName val="10A"/>
      <sheetName val="10B"/>
      <sheetName val="10C"/>
      <sheetName val="10D"/>
      <sheetName val="10E"/>
      <sheetName val="10F"/>
      <sheetName val="10TMG"/>
      <sheetName val="11A"/>
      <sheetName val="11B"/>
      <sheetName val="11C"/>
      <sheetName val="11D"/>
      <sheetName val="11E"/>
      <sheetName val="11TMA"/>
      <sheetName val="12A"/>
      <sheetName val="12B"/>
      <sheetName val="12C"/>
      <sheetName val="12D"/>
      <sheetName val="12TMA"/>
    </sheetNames>
    <sheetDataSet>
      <sheetData sheetId="0">
        <row r="4">
          <cell r="C4">
            <v>12</v>
          </cell>
          <cell r="D4" t="str">
            <v>MUHAMMED SAFA DOĞANAY</v>
          </cell>
          <cell r="I4">
            <v>1</v>
          </cell>
          <cell r="J4">
            <v>3</v>
          </cell>
          <cell r="N4">
            <v>4</v>
          </cell>
          <cell r="P4">
            <v>2</v>
          </cell>
          <cell r="R4" t="str">
            <v>Geometri</v>
          </cell>
        </row>
        <row r="5">
          <cell r="C5">
            <v>14</v>
          </cell>
          <cell r="D5" t="str">
            <v>MEHMET KEKEÇ</v>
          </cell>
          <cell r="F5">
            <v>1</v>
          </cell>
          <cell r="I5">
            <v>4</v>
          </cell>
          <cell r="J5">
            <v>2</v>
          </cell>
          <cell r="N5">
            <v>5</v>
          </cell>
          <cell r="P5">
            <v>3</v>
          </cell>
          <cell r="R5" t="str">
            <v>Biyoloji</v>
          </cell>
        </row>
        <row r="6">
          <cell r="C6">
            <v>16</v>
          </cell>
          <cell r="D6" t="str">
            <v>AYŞE MERVE TELİS</v>
          </cell>
          <cell r="I6">
            <v>4</v>
          </cell>
          <cell r="J6">
            <v>1</v>
          </cell>
          <cell r="L6">
            <v>3</v>
          </cell>
          <cell r="N6">
            <v>5</v>
          </cell>
          <cell r="P6">
            <v>2</v>
          </cell>
          <cell r="R6" t="str">
            <v>Coğrafya</v>
          </cell>
        </row>
        <row r="7">
          <cell r="C7">
            <v>18</v>
          </cell>
          <cell r="D7" t="str">
            <v>MEHMET SENCER ALTUNTOP</v>
          </cell>
          <cell r="I7">
            <v>4</v>
          </cell>
          <cell r="J7">
            <v>2</v>
          </cell>
          <cell r="N7">
            <v>5</v>
          </cell>
          <cell r="O7">
            <v>1</v>
          </cell>
          <cell r="P7">
            <v>3</v>
          </cell>
          <cell r="R7" t="str">
            <v>Fizik</v>
          </cell>
        </row>
        <row r="8">
          <cell r="C8">
            <v>21</v>
          </cell>
          <cell r="D8" t="str">
            <v>İBRAHİM DEMİRCAN</v>
          </cell>
          <cell r="E8">
            <v>1</v>
          </cell>
          <cell r="I8">
            <v>3</v>
          </cell>
          <cell r="N8">
            <v>2</v>
          </cell>
          <cell r="O8">
            <v>4</v>
          </cell>
          <cell r="P8">
            <v>5</v>
          </cell>
          <cell r="R8" t="str">
            <v>Matematik</v>
          </cell>
        </row>
        <row r="9">
          <cell r="C9">
            <v>22</v>
          </cell>
          <cell r="D9" t="str">
            <v>HANİFE DUYGU KORKMAZ</v>
          </cell>
          <cell r="J9">
            <v>1</v>
          </cell>
          <cell r="L9">
            <v>2</v>
          </cell>
          <cell r="N9">
            <v>5</v>
          </cell>
          <cell r="O9">
            <v>4</v>
          </cell>
          <cell r="P9">
            <v>3</v>
          </cell>
          <cell r="R9" t="str">
            <v>Coğrafya</v>
          </cell>
        </row>
        <row r="10">
          <cell r="C10">
            <v>23</v>
          </cell>
          <cell r="D10" t="str">
            <v>FATMA ŞEVVAL KÜRK</v>
          </cell>
          <cell r="F10">
            <v>4</v>
          </cell>
          <cell r="J10">
            <v>2</v>
          </cell>
          <cell r="L10">
            <v>3</v>
          </cell>
          <cell r="N10">
            <v>5</v>
          </cell>
          <cell r="P10">
            <v>1</v>
          </cell>
          <cell r="R10" t="str">
            <v>Tarih</v>
          </cell>
        </row>
        <row r="11">
          <cell r="C11">
            <v>24</v>
          </cell>
          <cell r="D11" t="str">
            <v>ASLIŞAH ATA</v>
          </cell>
          <cell r="F11">
            <v>5</v>
          </cell>
          <cell r="I11">
            <v>2</v>
          </cell>
          <cell r="M11">
            <v>3</v>
          </cell>
          <cell r="N11">
            <v>4</v>
          </cell>
          <cell r="P11">
            <v>1</v>
          </cell>
          <cell r="R11" t="str">
            <v>Geometri</v>
          </cell>
        </row>
        <row r="12">
          <cell r="C12">
            <v>25</v>
          </cell>
          <cell r="D12" t="str">
            <v>DUYGU KARAGİŞİ</v>
          </cell>
          <cell r="I12">
            <v>4</v>
          </cell>
          <cell r="J12">
            <v>2</v>
          </cell>
          <cell r="L12">
            <v>3</v>
          </cell>
          <cell r="N12">
            <v>5</v>
          </cell>
          <cell r="P12">
            <v>1</v>
          </cell>
          <cell r="R12" t="str">
            <v>Tarih</v>
          </cell>
        </row>
        <row r="13">
          <cell r="C13">
            <v>27</v>
          </cell>
          <cell r="D13" t="str">
            <v>ÖMER NECATİ SAĞLAM</v>
          </cell>
          <cell r="H13">
            <v>1</v>
          </cell>
          <cell r="J13">
            <v>4</v>
          </cell>
          <cell r="N13">
            <v>5</v>
          </cell>
          <cell r="O13">
            <v>3</v>
          </cell>
          <cell r="P13">
            <v>2</v>
          </cell>
          <cell r="R13" t="str">
            <v>Edebiyat</v>
          </cell>
        </row>
        <row r="14">
          <cell r="C14">
            <v>30</v>
          </cell>
          <cell r="D14" t="str">
            <v>MEHMET MUSTAFA ERDOĞAN</v>
          </cell>
          <cell r="E14">
            <v>4</v>
          </cell>
          <cell r="I14">
            <v>2</v>
          </cell>
          <cell r="J14">
            <v>3</v>
          </cell>
          <cell r="N14">
            <v>5</v>
          </cell>
          <cell r="P14">
            <v>1</v>
          </cell>
          <cell r="R14" t="str">
            <v>Tarih</v>
          </cell>
        </row>
        <row r="15">
          <cell r="C15">
            <v>32</v>
          </cell>
          <cell r="D15" t="str">
            <v>BÜŞRA DOĞAN</v>
          </cell>
          <cell r="J15">
            <v>2</v>
          </cell>
          <cell r="L15">
            <v>3</v>
          </cell>
          <cell r="M15">
            <v>1</v>
          </cell>
          <cell r="N15">
            <v>5</v>
          </cell>
          <cell r="P15">
            <v>4</v>
          </cell>
          <cell r="R15" t="str">
            <v>İngilizce</v>
          </cell>
        </row>
        <row r="16">
          <cell r="C16">
            <v>33</v>
          </cell>
          <cell r="D16" t="str">
            <v>FATİH GÖK</v>
          </cell>
          <cell r="E16">
            <v>1</v>
          </cell>
          <cell r="F16">
            <v>3</v>
          </cell>
          <cell r="I16">
            <v>4</v>
          </cell>
          <cell r="N16">
            <v>5</v>
          </cell>
          <cell r="P16">
            <v>2</v>
          </cell>
          <cell r="R16" t="str">
            <v>Matematik</v>
          </cell>
        </row>
        <row r="17">
          <cell r="C17">
            <v>34</v>
          </cell>
          <cell r="D17" t="str">
            <v>ALPEREN ÖZDEMİR</v>
          </cell>
          <cell r="F17">
            <v>1</v>
          </cell>
          <cell r="J17">
            <v>2</v>
          </cell>
          <cell r="N17">
            <v>5</v>
          </cell>
          <cell r="O17">
            <v>3</v>
          </cell>
          <cell r="P17">
            <v>4</v>
          </cell>
          <cell r="R17" t="str">
            <v>Biyoloji</v>
          </cell>
        </row>
        <row r="18">
          <cell r="C18">
            <v>35</v>
          </cell>
          <cell r="D18" t="str">
            <v>BEHİYE SİBEL ERCİYES</v>
          </cell>
          <cell r="F18">
            <v>3</v>
          </cell>
          <cell r="I18">
            <v>1</v>
          </cell>
          <cell r="J18">
            <v>4</v>
          </cell>
          <cell r="N18">
            <v>5</v>
          </cell>
          <cell r="O18">
            <v>2</v>
          </cell>
          <cell r="R18" t="str">
            <v>Geometri</v>
          </cell>
        </row>
        <row r="19">
          <cell r="C19">
            <v>37</v>
          </cell>
          <cell r="D19" t="str">
            <v>BİLAL YILDIRIM</v>
          </cell>
          <cell r="E19">
            <v>2</v>
          </cell>
          <cell r="J19">
            <v>4</v>
          </cell>
          <cell r="N19">
            <v>5</v>
          </cell>
          <cell r="O19">
            <v>1</v>
          </cell>
          <cell r="P19">
            <v>3</v>
          </cell>
          <cell r="R19" t="str">
            <v>Fizik</v>
          </cell>
        </row>
        <row r="20">
          <cell r="C20">
            <v>39</v>
          </cell>
          <cell r="D20" t="str">
            <v>KADRİYE İREM KAPUSUZ</v>
          </cell>
          <cell r="I20">
            <v>1</v>
          </cell>
          <cell r="J20">
            <v>3</v>
          </cell>
          <cell r="L20">
            <v>2</v>
          </cell>
          <cell r="M20">
            <v>4</v>
          </cell>
          <cell r="N20">
            <v>5</v>
          </cell>
          <cell r="R20" t="str">
            <v>Geometri</v>
          </cell>
        </row>
        <row r="21">
          <cell r="C21">
            <v>41</v>
          </cell>
          <cell r="D21" t="str">
            <v>TUGAY MERT SEYHAN</v>
          </cell>
          <cell r="F21">
            <v>5</v>
          </cell>
          <cell r="I21">
            <v>4</v>
          </cell>
          <cell r="J21">
            <v>2</v>
          </cell>
          <cell r="N21">
            <v>3</v>
          </cell>
          <cell r="P21">
            <v>1</v>
          </cell>
          <cell r="R21" t="str">
            <v>Tarih</v>
          </cell>
        </row>
        <row r="22">
          <cell r="C22">
            <v>43</v>
          </cell>
          <cell r="D22" t="str">
            <v>NECİP ENES GÖKSU</v>
          </cell>
          <cell r="I22">
            <v>3</v>
          </cell>
          <cell r="J22">
            <v>2</v>
          </cell>
          <cell r="N22">
            <v>5</v>
          </cell>
          <cell r="O22">
            <v>4</v>
          </cell>
          <cell r="P22">
            <v>1</v>
          </cell>
          <cell r="R22" t="str">
            <v>Tarih</v>
          </cell>
        </row>
        <row r="23">
          <cell r="C23">
            <v>44</v>
          </cell>
          <cell r="D23" t="str">
            <v>ANIL TOLGA ATEŞLİ</v>
          </cell>
          <cell r="F23">
            <v>2</v>
          </cell>
          <cell r="J23">
            <v>5</v>
          </cell>
          <cell r="L23">
            <v>1</v>
          </cell>
          <cell r="N23">
            <v>4</v>
          </cell>
          <cell r="O23">
            <v>3</v>
          </cell>
          <cell r="R23" t="str">
            <v>Kimya</v>
          </cell>
        </row>
        <row r="24">
          <cell r="C24">
            <v>45</v>
          </cell>
          <cell r="D24" t="str">
            <v>MÜYESSER ÇERÇİ</v>
          </cell>
          <cell r="E24">
            <v>4</v>
          </cell>
          <cell r="I24">
            <v>3</v>
          </cell>
          <cell r="J24">
            <v>2</v>
          </cell>
          <cell r="N24">
            <v>5</v>
          </cell>
          <cell r="P24">
            <v>1</v>
          </cell>
          <cell r="R24" t="str">
            <v>Coğrafya</v>
          </cell>
        </row>
        <row r="25">
          <cell r="C25">
            <v>46</v>
          </cell>
          <cell r="D25" t="str">
            <v>ÖMER BUĞRAHAN TAŞ</v>
          </cell>
          <cell r="E25">
            <v>1</v>
          </cell>
          <cell r="I25">
            <v>3</v>
          </cell>
          <cell r="J25">
            <v>2</v>
          </cell>
          <cell r="N25">
            <v>5</v>
          </cell>
          <cell r="P25">
            <v>4</v>
          </cell>
          <cell r="R25" t="str">
            <v>Matematik</v>
          </cell>
        </row>
        <row r="26">
          <cell r="C26">
            <v>47</v>
          </cell>
          <cell r="D26" t="str">
            <v>HAKTAN SAFA DİKİLİTAŞ</v>
          </cell>
          <cell r="E26">
            <v>2</v>
          </cell>
          <cell r="J26">
            <v>4</v>
          </cell>
          <cell r="N26">
            <v>5</v>
          </cell>
          <cell r="O26">
            <v>1</v>
          </cell>
          <cell r="P26">
            <v>3</v>
          </cell>
          <cell r="R26" t="str">
            <v>Fizik</v>
          </cell>
        </row>
        <row r="27">
          <cell r="C27">
            <v>48</v>
          </cell>
          <cell r="D27" t="str">
            <v>DUYGU KAYA</v>
          </cell>
          <cell r="E27">
            <v>4</v>
          </cell>
          <cell r="I27">
            <v>5</v>
          </cell>
          <cell r="J27">
            <v>1</v>
          </cell>
          <cell r="N27">
            <v>3</v>
          </cell>
          <cell r="P27">
            <v>2</v>
          </cell>
          <cell r="R27" t="str">
            <v>Coğrafya</v>
          </cell>
        </row>
        <row r="28">
          <cell r="C28">
            <v>49</v>
          </cell>
          <cell r="D28" t="str">
            <v>MUSTAFA FİŞEKÇİOĞLU</v>
          </cell>
          <cell r="F28">
            <v>1</v>
          </cell>
          <cell r="I28">
            <v>2</v>
          </cell>
          <cell r="J28">
            <v>3</v>
          </cell>
          <cell r="N28">
            <v>5</v>
          </cell>
          <cell r="O28">
            <v>4</v>
          </cell>
          <cell r="R28" t="str">
            <v>Biyoloji</v>
          </cell>
        </row>
        <row r="29">
          <cell r="C29">
            <v>51</v>
          </cell>
          <cell r="D29" t="str">
            <v>NUH MEHMET ÖZMERDİVENLİ</v>
          </cell>
          <cell r="F29">
            <v>4</v>
          </cell>
          <cell r="I29">
            <v>1</v>
          </cell>
          <cell r="N29">
            <v>5</v>
          </cell>
          <cell r="O29">
            <v>3</v>
          </cell>
          <cell r="P29">
            <v>2</v>
          </cell>
          <cell r="R29" t="str">
            <v>Geometri</v>
          </cell>
        </row>
        <row r="30">
          <cell r="C30">
            <v>52</v>
          </cell>
          <cell r="D30" t="str">
            <v>SERVET İZEL BÜYÜKPATIR</v>
          </cell>
          <cell r="E30">
            <v>1</v>
          </cell>
          <cell r="I30">
            <v>2</v>
          </cell>
          <cell r="L30">
            <v>3</v>
          </cell>
          <cell r="N30">
            <v>5</v>
          </cell>
          <cell r="O30">
            <v>4</v>
          </cell>
          <cell r="R30" t="str">
            <v>Matematik</v>
          </cell>
        </row>
        <row r="31">
          <cell r="C31">
            <v>53</v>
          </cell>
          <cell r="D31" t="str">
            <v>MÜRÜVVET TUĞÇE TOPALOĞLU</v>
          </cell>
          <cell r="E31">
            <v>3</v>
          </cell>
          <cell r="J31">
            <v>4</v>
          </cell>
          <cell r="M31">
            <v>2</v>
          </cell>
          <cell r="N31">
            <v>5</v>
          </cell>
          <cell r="P31">
            <v>1</v>
          </cell>
          <cell r="R31" t="str">
            <v>İngilizce</v>
          </cell>
        </row>
        <row r="32">
          <cell r="C32">
            <v>627</v>
          </cell>
          <cell r="D32" t="str">
            <v>SILA ŞAHİN</v>
          </cell>
          <cell r="F32">
            <v>4</v>
          </cell>
          <cell r="I32">
            <v>3</v>
          </cell>
          <cell r="J32">
            <v>2</v>
          </cell>
          <cell r="N32">
            <v>5</v>
          </cell>
          <cell r="P32">
            <v>1</v>
          </cell>
          <cell r="R32" t="str">
            <v>Tarih</v>
          </cell>
        </row>
        <row r="33">
          <cell r="C33">
            <v>628</v>
          </cell>
          <cell r="D33" t="str">
            <v>BUĞRA ZOROĞLU</v>
          </cell>
          <cell r="F33">
            <v>5</v>
          </cell>
          <cell r="J33">
            <v>1</v>
          </cell>
          <cell r="M33">
            <v>2</v>
          </cell>
          <cell r="N33">
            <v>4</v>
          </cell>
          <cell r="P33">
            <v>3</v>
          </cell>
          <cell r="R33" t="str">
            <v>Coğrafya</v>
          </cell>
        </row>
        <row r="35">
          <cell r="C35">
            <v>54</v>
          </cell>
          <cell r="D35" t="str">
            <v>MEHMET ALİ HASILCI</v>
          </cell>
          <cell r="R35" t="str">
            <v>Fizik</v>
          </cell>
        </row>
        <row r="36">
          <cell r="C36">
            <v>55</v>
          </cell>
          <cell r="D36" t="str">
            <v>İLKNUR SEZEN ALTAN</v>
          </cell>
          <cell r="R36" t="str">
            <v>Geometri</v>
          </cell>
        </row>
        <row r="37">
          <cell r="C37">
            <v>57</v>
          </cell>
          <cell r="D37" t="str">
            <v>HAKAN OKANDAN</v>
          </cell>
          <cell r="R37" t="str">
            <v>Tarih</v>
          </cell>
        </row>
        <row r="38">
          <cell r="C38">
            <v>60</v>
          </cell>
          <cell r="D38" t="str">
            <v>ALPER ASLAN</v>
          </cell>
          <cell r="R38" t="str">
            <v>Coğrafya</v>
          </cell>
        </row>
        <row r="39">
          <cell r="C39">
            <v>61</v>
          </cell>
          <cell r="D39" t="str">
            <v>MEHMET CİHAN KOLSUZ</v>
          </cell>
          <cell r="R39" t="str">
            <v>Tarih</v>
          </cell>
        </row>
        <row r="40">
          <cell r="C40">
            <v>63</v>
          </cell>
          <cell r="D40" t="str">
            <v>RABİA KABAKCI</v>
          </cell>
          <cell r="R40" t="str">
            <v>Biyoloji</v>
          </cell>
        </row>
        <row r="41">
          <cell r="C41">
            <v>64</v>
          </cell>
          <cell r="D41" t="str">
            <v>UFUK TÜYLÜ</v>
          </cell>
          <cell r="R41" t="str">
            <v>Geometri</v>
          </cell>
        </row>
        <row r="42">
          <cell r="C42">
            <v>65</v>
          </cell>
          <cell r="D42" t="str">
            <v>FURKAN AKSOY</v>
          </cell>
          <cell r="R42" t="str">
            <v>Din Kül.</v>
          </cell>
        </row>
        <row r="43">
          <cell r="C43">
            <v>66</v>
          </cell>
          <cell r="D43" t="str">
            <v>AHMET ÖDEV</v>
          </cell>
          <cell r="R43" t="str">
            <v>Tarih</v>
          </cell>
        </row>
        <row r="44">
          <cell r="C44">
            <v>67</v>
          </cell>
          <cell r="D44" t="str">
            <v>SÜLEYMAN YAMAKOĞLU</v>
          </cell>
          <cell r="R44" t="str">
            <v>Matematik</v>
          </cell>
        </row>
        <row r="45">
          <cell r="C45">
            <v>68</v>
          </cell>
          <cell r="D45" t="str">
            <v>MUSTAFA UĞUR</v>
          </cell>
          <cell r="R45" t="str">
            <v>Fizik</v>
          </cell>
        </row>
        <row r="46">
          <cell r="C46">
            <v>71</v>
          </cell>
          <cell r="D46" t="str">
            <v>AHMET ŞEMİ ASARKAYA</v>
          </cell>
          <cell r="R46" t="str">
            <v>Biyoloji</v>
          </cell>
        </row>
        <row r="47">
          <cell r="C47">
            <v>72</v>
          </cell>
          <cell r="D47" t="str">
            <v>HATİCE BEYZA YILDIZ</v>
          </cell>
          <cell r="R47" t="str">
            <v>Kimya</v>
          </cell>
        </row>
        <row r="48">
          <cell r="C48">
            <v>73</v>
          </cell>
          <cell r="D48" t="str">
            <v>MELİK BUĞRA ÖZBUDAK</v>
          </cell>
          <cell r="R48" t="str">
            <v>Geometri</v>
          </cell>
        </row>
        <row r="49">
          <cell r="C49">
            <v>74</v>
          </cell>
          <cell r="D49" t="str">
            <v>BETÜL BATUHAN</v>
          </cell>
          <cell r="R49" t="str">
            <v>Coğrafya</v>
          </cell>
        </row>
        <row r="50">
          <cell r="C50">
            <v>76</v>
          </cell>
          <cell r="D50" t="str">
            <v>BEYZA ERCİYES</v>
          </cell>
          <cell r="R50" t="str">
            <v>Tarih</v>
          </cell>
        </row>
        <row r="51">
          <cell r="C51">
            <v>77</v>
          </cell>
          <cell r="D51" t="str">
            <v>GİZEM ERDOĞAN</v>
          </cell>
          <cell r="R51" t="str">
            <v>Coğrafya</v>
          </cell>
        </row>
        <row r="52">
          <cell r="C52">
            <v>79</v>
          </cell>
          <cell r="D52" t="str">
            <v>ŞEYMANUR BAHTİYARİ</v>
          </cell>
          <cell r="R52" t="str">
            <v>Tarih</v>
          </cell>
        </row>
        <row r="53">
          <cell r="C53">
            <v>81</v>
          </cell>
          <cell r="D53" t="str">
            <v>FİTNAT ASLI GÖĞER</v>
          </cell>
          <cell r="R53" t="str">
            <v>Coğrafya</v>
          </cell>
        </row>
        <row r="54">
          <cell r="C54">
            <v>82</v>
          </cell>
          <cell r="D54" t="str">
            <v>VOLKAN ÇİZMECİOĞLU</v>
          </cell>
          <cell r="R54" t="str">
            <v>Matematik</v>
          </cell>
        </row>
        <row r="55">
          <cell r="C55">
            <v>83</v>
          </cell>
          <cell r="D55" t="str">
            <v>ZEYNEP HİLAL ÖZENÇ</v>
          </cell>
          <cell r="R55" t="str">
            <v>Matematik</v>
          </cell>
        </row>
        <row r="56">
          <cell r="C56">
            <v>84</v>
          </cell>
          <cell r="D56" t="str">
            <v>FATMANUR KOÇYİĞİT</v>
          </cell>
          <cell r="R56" t="str">
            <v>İngilizce</v>
          </cell>
        </row>
        <row r="57">
          <cell r="C57">
            <v>85</v>
          </cell>
          <cell r="D57" t="str">
            <v>ZEYNEP ÖZDİL</v>
          </cell>
          <cell r="R57" t="str">
            <v>Biyoloji</v>
          </cell>
        </row>
        <row r="58">
          <cell r="C58">
            <v>86</v>
          </cell>
          <cell r="D58" t="str">
            <v>NUH MEHMET ÖZLEP</v>
          </cell>
          <cell r="R58" t="str">
            <v>Matematik</v>
          </cell>
        </row>
        <row r="59">
          <cell r="C59">
            <v>88</v>
          </cell>
          <cell r="D59" t="str">
            <v>İREM NUR BOLAT</v>
          </cell>
          <cell r="R59" t="str">
            <v>Biyoloji</v>
          </cell>
        </row>
        <row r="60">
          <cell r="C60">
            <v>90</v>
          </cell>
          <cell r="D60" t="str">
            <v>YUSRA İSMİ ŞAHİN</v>
          </cell>
          <cell r="R60" t="str">
            <v>Fizik</v>
          </cell>
        </row>
        <row r="61">
          <cell r="C61">
            <v>93</v>
          </cell>
          <cell r="D61" t="str">
            <v>FURKAN URAL</v>
          </cell>
          <cell r="R61" t="str">
            <v>Edebiyat</v>
          </cell>
        </row>
        <row r="62">
          <cell r="C62">
            <v>96</v>
          </cell>
          <cell r="D62" t="str">
            <v>ÖZLEM ERYILMAZ</v>
          </cell>
          <cell r="R62" t="str">
            <v>Fizik</v>
          </cell>
        </row>
        <row r="63">
          <cell r="C63">
            <v>97</v>
          </cell>
          <cell r="D63" t="str">
            <v>DİLARA BİNAL</v>
          </cell>
          <cell r="R63" t="str">
            <v>İngilizce</v>
          </cell>
        </row>
        <row r="64">
          <cell r="C64">
            <v>623</v>
          </cell>
          <cell r="D64" t="str">
            <v>HİLMİ ÇINAR</v>
          </cell>
        </row>
        <row r="66">
          <cell r="C66">
            <v>109</v>
          </cell>
          <cell r="D66" t="str">
            <v>EZGİ AVCI</v>
          </cell>
          <cell r="R66" t="str">
            <v>Tarih</v>
          </cell>
        </row>
        <row r="67">
          <cell r="C67">
            <v>121</v>
          </cell>
          <cell r="D67" t="str">
            <v>HATİCE NUR DOLANBAY</v>
          </cell>
          <cell r="R67" t="str">
            <v>Tarih</v>
          </cell>
        </row>
        <row r="68">
          <cell r="C68">
            <v>123</v>
          </cell>
          <cell r="D68" t="str">
            <v>ABDULLAH AKALIN</v>
          </cell>
          <cell r="R68" t="str">
            <v>Matematik</v>
          </cell>
        </row>
        <row r="69">
          <cell r="C69">
            <v>125</v>
          </cell>
          <cell r="D69" t="str">
            <v>BEYZA UZ</v>
          </cell>
          <cell r="R69" t="str">
            <v>Tarih</v>
          </cell>
        </row>
        <row r="70">
          <cell r="C70">
            <v>135</v>
          </cell>
          <cell r="D70" t="str">
            <v>HASAN GÖKTAŞ</v>
          </cell>
          <cell r="R70" t="str">
            <v>İngilizce</v>
          </cell>
        </row>
        <row r="71">
          <cell r="C71">
            <v>136</v>
          </cell>
          <cell r="D71" t="str">
            <v>ALPER TUĞŞAT KÜÇÜK</v>
          </cell>
          <cell r="R71" t="str">
            <v>Geometri</v>
          </cell>
        </row>
        <row r="72">
          <cell r="C72">
            <v>137</v>
          </cell>
          <cell r="D72" t="str">
            <v>OSMAN TUTAR</v>
          </cell>
          <cell r="R72" t="str">
            <v>Coğrafya</v>
          </cell>
        </row>
        <row r="73">
          <cell r="C73">
            <v>157</v>
          </cell>
          <cell r="D73" t="str">
            <v>MERVE ÜNER</v>
          </cell>
          <cell r="R73" t="str">
            <v>Coğrafya</v>
          </cell>
        </row>
        <row r="74">
          <cell r="C74">
            <v>159</v>
          </cell>
          <cell r="D74" t="str">
            <v>MEHMET PALA</v>
          </cell>
          <cell r="R74" t="str">
            <v>Biyoloji</v>
          </cell>
        </row>
        <row r="75">
          <cell r="C75">
            <v>161</v>
          </cell>
          <cell r="D75" t="str">
            <v>BAHAR NUR GÜPGÜPOĞLU</v>
          </cell>
          <cell r="R75" t="str">
            <v>Tarih</v>
          </cell>
        </row>
        <row r="76">
          <cell r="C76">
            <v>163</v>
          </cell>
          <cell r="D76" t="str">
            <v>MUSA GİRAYHAN ÖZTÜRK</v>
          </cell>
          <cell r="R76" t="str">
            <v>Coğrafya</v>
          </cell>
        </row>
        <row r="77">
          <cell r="C77">
            <v>165</v>
          </cell>
          <cell r="D77" t="str">
            <v>MEHMET SARITAŞ</v>
          </cell>
          <cell r="R77" t="str">
            <v>Coğrafya</v>
          </cell>
        </row>
        <row r="78">
          <cell r="C78">
            <v>168</v>
          </cell>
          <cell r="D78" t="str">
            <v>AMİNE EROL</v>
          </cell>
          <cell r="R78" t="str">
            <v>Fizik</v>
          </cell>
        </row>
        <row r="79">
          <cell r="C79">
            <v>171</v>
          </cell>
          <cell r="D79" t="str">
            <v>ABDULLAH EZEL ÖZBEY</v>
          </cell>
          <cell r="R79" t="str">
            <v>Coğrafya</v>
          </cell>
        </row>
        <row r="80">
          <cell r="C80">
            <v>177</v>
          </cell>
          <cell r="D80" t="str">
            <v>ABDULLAH OKAN TUNÇTAN</v>
          </cell>
          <cell r="R80" t="str">
            <v>Matematik</v>
          </cell>
        </row>
        <row r="81">
          <cell r="C81">
            <v>178</v>
          </cell>
          <cell r="D81" t="str">
            <v>AYŞE GÜRSOY</v>
          </cell>
          <cell r="R81" t="str">
            <v>Fizik</v>
          </cell>
        </row>
        <row r="82">
          <cell r="C82">
            <v>186</v>
          </cell>
          <cell r="D82" t="str">
            <v>KEVSER AKBULUT</v>
          </cell>
          <cell r="R82" t="str">
            <v>Kimya</v>
          </cell>
        </row>
        <row r="83">
          <cell r="C83">
            <v>232</v>
          </cell>
          <cell r="D83" t="str">
            <v>MUSTAFA AKTAR</v>
          </cell>
          <cell r="R83" t="str">
            <v>Coğrafya</v>
          </cell>
        </row>
        <row r="84">
          <cell r="C84">
            <v>242</v>
          </cell>
          <cell r="D84" t="str">
            <v>RABİA UYGUN</v>
          </cell>
          <cell r="R84" t="str">
            <v>Tarih</v>
          </cell>
        </row>
        <row r="85">
          <cell r="C85">
            <v>243</v>
          </cell>
          <cell r="D85" t="str">
            <v>MUSTAFA KUTLUAY YILDIRIM</v>
          </cell>
          <cell r="R85" t="str">
            <v>Coğrafya</v>
          </cell>
        </row>
        <row r="86">
          <cell r="C86">
            <v>245</v>
          </cell>
          <cell r="D86" t="str">
            <v>MUHAMMET MAHİR KARA</v>
          </cell>
          <cell r="R86" t="str">
            <v>Fizik</v>
          </cell>
        </row>
        <row r="87">
          <cell r="C87">
            <v>246</v>
          </cell>
          <cell r="D87" t="str">
            <v>BEKİR BENLİ</v>
          </cell>
          <cell r="R87" t="str">
            <v>İngilizce</v>
          </cell>
        </row>
        <row r="88">
          <cell r="C88">
            <v>248</v>
          </cell>
          <cell r="D88" t="str">
            <v>MERVE TUZ</v>
          </cell>
          <cell r="R88" t="str">
            <v>İngilizce</v>
          </cell>
        </row>
        <row r="89">
          <cell r="C89">
            <v>251</v>
          </cell>
          <cell r="D89" t="str">
            <v>GÜZİDE SEDA İPEK</v>
          </cell>
          <cell r="R89" t="str">
            <v>Matematik</v>
          </cell>
        </row>
        <row r="90">
          <cell r="C90">
            <v>252</v>
          </cell>
          <cell r="D90" t="str">
            <v>YUSUF MERT OĞUZ</v>
          </cell>
          <cell r="R90" t="str">
            <v>Matematik</v>
          </cell>
        </row>
        <row r="91">
          <cell r="C91">
            <v>509</v>
          </cell>
          <cell r="D91" t="str">
            <v>ZEYNEP SU</v>
          </cell>
          <cell r="R91" t="str">
            <v>Fizik</v>
          </cell>
        </row>
        <row r="92">
          <cell r="C92">
            <v>623</v>
          </cell>
          <cell r="D92" t="str">
            <v>KÜBRA KILIÇ</v>
          </cell>
          <cell r="R92" t="str">
            <v>Tarih</v>
          </cell>
        </row>
        <row r="93">
          <cell r="C93">
            <v>624</v>
          </cell>
          <cell r="D93" t="str">
            <v>İREM ÖZYALÇIN</v>
          </cell>
          <cell r="R93" t="str">
            <v>İngilizce</v>
          </cell>
        </row>
        <row r="94">
          <cell r="C94">
            <v>625</v>
          </cell>
          <cell r="D94" t="str">
            <v>TUĞBA ALTUNEL</v>
          </cell>
          <cell r="R94" t="str">
            <v>Tarih</v>
          </cell>
        </row>
        <row r="95">
          <cell r="C95">
            <v>626</v>
          </cell>
          <cell r="D95" t="str">
            <v>TALHA YASİN ÇAVUŞOĞLU</v>
          </cell>
          <cell r="R95" t="str">
            <v>Matematik</v>
          </cell>
        </row>
        <row r="97">
          <cell r="C97">
            <v>133</v>
          </cell>
          <cell r="D97" t="str">
            <v>ECEM ÖZGE TÜRK</v>
          </cell>
          <cell r="R97" t="str">
            <v>Coğrafya</v>
          </cell>
        </row>
        <row r="98">
          <cell r="C98">
            <v>273</v>
          </cell>
          <cell r="D98" t="str">
            <v>DİDEM NİSA TÜZÜN</v>
          </cell>
          <cell r="R98" t="str">
            <v>Matematik</v>
          </cell>
        </row>
        <row r="99">
          <cell r="C99">
            <v>282</v>
          </cell>
          <cell r="D99" t="str">
            <v>BURAK CAN ERDOĞAN</v>
          </cell>
          <cell r="R99" t="str">
            <v>Biyoloji</v>
          </cell>
        </row>
        <row r="100">
          <cell r="C100">
            <v>290</v>
          </cell>
          <cell r="D100" t="str">
            <v>PAŞA CAĞRI KÖROĞLU</v>
          </cell>
          <cell r="R100" t="str">
            <v>Fizik</v>
          </cell>
        </row>
        <row r="101">
          <cell r="C101">
            <v>294</v>
          </cell>
          <cell r="D101" t="str">
            <v>SİBEL GÖZDE ÜNAL</v>
          </cell>
          <cell r="R101" t="str">
            <v>Kimya</v>
          </cell>
        </row>
        <row r="102">
          <cell r="C102">
            <v>295</v>
          </cell>
          <cell r="D102" t="str">
            <v>SELMAN CANDAN</v>
          </cell>
          <cell r="R102" t="str">
            <v>Dil ve Anl.</v>
          </cell>
        </row>
        <row r="103">
          <cell r="C103">
            <v>326</v>
          </cell>
          <cell r="D103" t="str">
            <v>MAHMUT MERMERDİREK</v>
          </cell>
          <cell r="R103" t="str">
            <v>Dil ve Anl.</v>
          </cell>
        </row>
        <row r="104">
          <cell r="C104">
            <v>331</v>
          </cell>
          <cell r="D104" t="str">
            <v>ELİF SELİN AKSOY</v>
          </cell>
          <cell r="R104" t="str">
            <v>Geometri</v>
          </cell>
        </row>
        <row r="105">
          <cell r="C105">
            <v>332</v>
          </cell>
          <cell r="D105" t="str">
            <v>ARZU NUR ŞAHİN</v>
          </cell>
          <cell r="R105" t="str">
            <v>Fizik</v>
          </cell>
        </row>
        <row r="106">
          <cell r="C106">
            <v>337</v>
          </cell>
          <cell r="D106" t="str">
            <v>UTKU BEKYÜREK</v>
          </cell>
          <cell r="R106" t="str">
            <v>Edebiyat</v>
          </cell>
        </row>
        <row r="107">
          <cell r="C107">
            <v>343</v>
          </cell>
          <cell r="D107" t="str">
            <v>SEDA DEMİR</v>
          </cell>
          <cell r="R107" t="str">
            <v>Dil ve Anl.</v>
          </cell>
        </row>
        <row r="108">
          <cell r="C108">
            <v>344</v>
          </cell>
          <cell r="D108" t="str">
            <v>ÖMER BAŞOK</v>
          </cell>
          <cell r="R108" t="str">
            <v>Geometri</v>
          </cell>
        </row>
        <row r="109">
          <cell r="C109">
            <v>352</v>
          </cell>
          <cell r="D109" t="str">
            <v>BORA VURAL</v>
          </cell>
          <cell r="R109" t="str">
            <v>Matematik</v>
          </cell>
        </row>
        <row r="110">
          <cell r="C110">
            <v>364</v>
          </cell>
          <cell r="D110" t="str">
            <v>ELİF TUZDELEN</v>
          </cell>
          <cell r="R110" t="str">
            <v>Kimya</v>
          </cell>
        </row>
        <row r="111">
          <cell r="C111">
            <v>378</v>
          </cell>
          <cell r="D111" t="str">
            <v>MÜCAHİD DURMUŞ</v>
          </cell>
          <cell r="R111" t="str">
            <v>Edebiyat</v>
          </cell>
        </row>
        <row r="112">
          <cell r="C112">
            <v>379</v>
          </cell>
          <cell r="D112" t="str">
            <v>RABİA NUR SOLAK</v>
          </cell>
          <cell r="R112" t="str">
            <v>Biyoloji</v>
          </cell>
        </row>
        <row r="113">
          <cell r="C113">
            <v>385</v>
          </cell>
          <cell r="D113" t="str">
            <v>ALİ BERKE YILMAZ</v>
          </cell>
          <cell r="R113" t="str">
            <v>Fizik</v>
          </cell>
        </row>
        <row r="114">
          <cell r="C114">
            <v>406</v>
          </cell>
          <cell r="D114" t="str">
            <v>BÜŞRA SOMDAŞ</v>
          </cell>
          <cell r="R114" t="str">
            <v>Biyoloji</v>
          </cell>
        </row>
        <row r="115">
          <cell r="C115">
            <v>412</v>
          </cell>
          <cell r="D115" t="str">
            <v>AHMET KAAN DÖNMEZ</v>
          </cell>
          <cell r="R115" t="str">
            <v>İngilizce</v>
          </cell>
        </row>
        <row r="116">
          <cell r="C116">
            <v>441</v>
          </cell>
          <cell r="D116" t="str">
            <v>SEVİM KARLİ</v>
          </cell>
          <cell r="R116" t="str">
            <v>Coğrafya</v>
          </cell>
        </row>
        <row r="117">
          <cell r="C117">
            <v>446</v>
          </cell>
          <cell r="D117" t="str">
            <v>MEHMET OĞUZ UZUNDAĞ</v>
          </cell>
          <cell r="R117" t="str">
            <v>Biyoloji</v>
          </cell>
        </row>
        <row r="118">
          <cell r="C118">
            <v>454</v>
          </cell>
          <cell r="D118" t="str">
            <v>SİBEL YÜKSEK</v>
          </cell>
          <cell r="R118" t="str">
            <v>Dil ve Anl.</v>
          </cell>
        </row>
        <row r="119">
          <cell r="C119">
            <v>460</v>
          </cell>
          <cell r="D119" t="str">
            <v>SALİHA HAS</v>
          </cell>
          <cell r="R119" t="str">
            <v>Kimya</v>
          </cell>
        </row>
        <row r="120">
          <cell r="C120">
            <v>462</v>
          </cell>
          <cell r="D120" t="str">
            <v>YASİN BURAK AK</v>
          </cell>
          <cell r="R120" t="str">
            <v>Biyoloji</v>
          </cell>
        </row>
        <row r="121">
          <cell r="C121">
            <v>470</v>
          </cell>
          <cell r="D121" t="str">
            <v>NERMİN FATMA GÜLCÜK</v>
          </cell>
          <cell r="R121" t="str">
            <v>Matematik</v>
          </cell>
        </row>
        <row r="122">
          <cell r="C122">
            <v>495</v>
          </cell>
          <cell r="D122" t="str">
            <v>LÜTFİ YÖSAVEL</v>
          </cell>
          <cell r="R122" t="str">
            <v>Coğrafya</v>
          </cell>
        </row>
        <row r="123">
          <cell r="C123">
            <v>496</v>
          </cell>
          <cell r="D123" t="str">
            <v>PINAR TURHAN</v>
          </cell>
          <cell r="R123" t="str">
            <v>Coğrafya</v>
          </cell>
        </row>
        <row r="124">
          <cell r="C124">
            <v>498</v>
          </cell>
          <cell r="D124" t="str">
            <v>ALİ İHSAN KAVİ</v>
          </cell>
          <cell r="R124" t="str">
            <v>Dil ve Anl.</v>
          </cell>
        </row>
        <row r="125">
          <cell r="C125">
            <v>629</v>
          </cell>
          <cell r="D125" t="str">
            <v>AHMET SERDAR ÖZDEMİR</v>
          </cell>
          <cell r="R125" t="str">
            <v>Biyoloji</v>
          </cell>
        </row>
        <row r="126">
          <cell r="C126">
            <v>630</v>
          </cell>
          <cell r="D126" t="str">
            <v>RUMEYSA AYDIN</v>
          </cell>
          <cell r="R126" t="str">
            <v>Coğrafya</v>
          </cell>
        </row>
        <row r="127">
          <cell r="C127">
            <v>623</v>
          </cell>
          <cell r="D127" t="str">
            <v>Hilme ÇINAR</v>
          </cell>
          <cell r="R127" t="str">
            <v>Geometri</v>
          </cell>
        </row>
        <row r="129">
          <cell r="C129">
            <v>532</v>
          </cell>
          <cell r="D129" t="str">
            <v>GONCAGÜL NAZİK</v>
          </cell>
          <cell r="R129" t="str">
            <v>Fizik</v>
          </cell>
        </row>
        <row r="130">
          <cell r="C130">
            <v>539</v>
          </cell>
          <cell r="D130" t="str">
            <v>BAHRİ EREN UZUNER</v>
          </cell>
          <cell r="R130" t="str">
            <v>Biyoloji</v>
          </cell>
        </row>
        <row r="131">
          <cell r="C131">
            <v>582</v>
          </cell>
          <cell r="D131" t="str">
            <v>MEHMET TOKYAY</v>
          </cell>
          <cell r="R131" t="str">
            <v>Edebiyat</v>
          </cell>
        </row>
        <row r="132">
          <cell r="C132">
            <v>583</v>
          </cell>
          <cell r="D132" t="str">
            <v>TUĞÇE ÖZKARDAŞ</v>
          </cell>
          <cell r="R132" t="str">
            <v>Geometri</v>
          </cell>
        </row>
        <row r="133">
          <cell r="C133">
            <v>584</v>
          </cell>
          <cell r="D133" t="str">
            <v>MUSTAFA AKIN</v>
          </cell>
          <cell r="R133" t="str">
            <v>Geometri</v>
          </cell>
        </row>
        <row r="134">
          <cell r="C134">
            <v>585</v>
          </cell>
          <cell r="D134" t="str">
            <v>CANAN KAYNAR</v>
          </cell>
          <cell r="R134" t="str">
            <v>Biyoloji</v>
          </cell>
        </row>
        <row r="135">
          <cell r="C135">
            <v>587</v>
          </cell>
          <cell r="D135" t="str">
            <v>SELMAN GÜNDÜZ</v>
          </cell>
          <cell r="R135" t="str">
            <v>Kimya</v>
          </cell>
        </row>
        <row r="136">
          <cell r="C136">
            <v>588</v>
          </cell>
          <cell r="D136" t="str">
            <v>MELİH MEHMET BAHAR</v>
          </cell>
          <cell r="R136" t="str">
            <v>Coğrafya</v>
          </cell>
        </row>
        <row r="137">
          <cell r="C137">
            <v>594</v>
          </cell>
          <cell r="D137" t="str">
            <v>ESRA TURAN</v>
          </cell>
          <cell r="R137" t="str">
            <v>Coğrafya</v>
          </cell>
        </row>
        <row r="138">
          <cell r="C138">
            <v>595</v>
          </cell>
          <cell r="D138" t="str">
            <v>MUHAMMED YASİN YILMAZ</v>
          </cell>
          <cell r="R138" t="str">
            <v>Coğrafya</v>
          </cell>
        </row>
        <row r="139">
          <cell r="C139">
            <v>596</v>
          </cell>
          <cell r="D139" t="str">
            <v>AYBERK ÖZDEN</v>
          </cell>
          <cell r="R139" t="str">
            <v>Coğrafya</v>
          </cell>
        </row>
        <row r="140">
          <cell r="C140">
            <v>598</v>
          </cell>
          <cell r="D140" t="str">
            <v>İREM NUR ELHAN</v>
          </cell>
          <cell r="R140" t="str">
            <v>Biyoloji</v>
          </cell>
        </row>
        <row r="141">
          <cell r="C141">
            <v>601</v>
          </cell>
          <cell r="D141" t="str">
            <v>MUSTAFA ŞENER</v>
          </cell>
          <cell r="R141" t="str">
            <v>Edebiyat</v>
          </cell>
        </row>
        <row r="142">
          <cell r="C142">
            <v>605</v>
          </cell>
          <cell r="D142" t="str">
            <v>GÜLÇİN KARAMAN</v>
          </cell>
          <cell r="R142" t="str">
            <v>Fizik</v>
          </cell>
        </row>
        <row r="143">
          <cell r="C143">
            <v>606</v>
          </cell>
          <cell r="D143" t="str">
            <v>FETTAH DENİZ</v>
          </cell>
          <cell r="R143" t="str">
            <v>Edebiyat</v>
          </cell>
        </row>
        <row r="144">
          <cell r="C144">
            <v>607</v>
          </cell>
          <cell r="D144" t="str">
            <v>ŞEYMA YAZIR</v>
          </cell>
          <cell r="R144" t="str">
            <v>Geometri</v>
          </cell>
        </row>
        <row r="145">
          <cell r="C145">
            <v>608</v>
          </cell>
          <cell r="D145" t="str">
            <v>TÜLAY SOYDAN</v>
          </cell>
          <cell r="R145" t="str">
            <v>İngilizce</v>
          </cell>
        </row>
        <row r="146">
          <cell r="C146">
            <v>609</v>
          </cell>
          <cell r="D146" t="str">
            <v>NURAY BOZDAĞ</v>
          </cell>
          <cell r="R146" t="str">
            <v>Dil ve Anl.</v>
          </cell>
        </row>
        <row r="147">
          <cell r="C147">
            <v>611</v>
          </cell>
          <cell r="D147" t="str">
            <v>ARİFE KOÇ</v>
          </cell>
          <cell r="R147" t="str">
            <v>Kimya</v>
          </cell>
        </row>
        <row r="148">
          <cell r="C148">
            <v>612</v>
          </cell>
          <cell r="D148" t="str">
            <v>MEHİBE ASLAN</v>
          </cell>
          <cell r="R148" t="str">
            <v>Biyoloji</v>
          </cell>
        </row>
        <row r="149">
          <cell r="C149">
            <v>613</v>
          </cell>
          <cell r="D149" t="str">
            <v>BATUR ENÇ</v>
          </cell>
          <cell r="R149" t="str">
            <v>Dil ve Anl.</v>
          </cell>
        </row>
        <row r="150">
          <cell r="C150">
            <v>614</v>
          </cell>
          <cell r="D150" t="str">
            <v>BÜŞRA ADIBELLİ</v>
          </cell>
          <cell r="R150" t="str">
            <v>Geometri</v>
          </cell>
        </row>
        <row r="151">
          <cell r="C151">
            <v>615</v>
          </cell>
          <cell r="D151" t="str">
            <v>BİLGEHAN MERHAMETLİ</v>
          </cell>
          <cell r="R151" t="str">
            <v>Edebiyat</v>
          </cell>
        </row>
        <row r="152">
          <cell r="C152">
            <v>616</v>
          </cell>
          <cell r="D152" t="str">
            <v>AHMET BAKİ DİŞYAPAR</v>
          </cell>
          <cell r="R152" t="str">
            <v>Dil ve Anl.</v>
          </cell>
        </row>
        <row r="153">
          <cell r="C153">
            <v>617</v>
          </cell>
          <cell r="D153" t="str">
            <v>ZEYNEL SALTIK</v>
          </cell>
          <cell r="R153" t="str">
            <v>Coğrafya</v>
          </cell>
        </row>
        <row r="154">
          <cell r="C154">
            <v>618</v>
          </cell>
          <cell r="D154" t="str">
            <v>SATUK BUĞRA TOHUMOĞLU</v>
          </cell>
          <cell r="R154" t="str">
            <v>Matematik</v>
          </cell>
        </row>
        <row r="155">
          <cell r="C155">
            <v>619</v>
          </cell>
          <cell r="D155" t="str">
            <v>SADİ TAHA AKTAŞ</v>
          </cell>
          <cell r="R155" t="str">
            <v>Fizik</v>
          </cell>
        </row>
        <row r="156">
          <cell r="C156">
            <v>620</v>
          </cell>
          <cell r="D156" t="str">
            <v>FİKRET FURKAN GÜRLEK</v>
          </cell>
          <cell r="R156" t="str">
            <v>Dil ve Anl.</v>
          </cell>
        </row>
        <row r="157">
          <cell r="C157">
            <v>621</v>
          </cell>
          <cell r="D157" t="str">
            <v>FATİH EKİCİ</v>
          </cell>
          <cell r="R157" t="str">
            <v>Biyoloji</v>
          </cell>
        </row>
        <row r="158">
          <cell r="C158">
            <v>622</v>
          </cell>
          <cell r="D158" t="str">
            <v>BATURAY SAPANCI</v>
          </cell>
          <cell r="R158" t="str">
            <v>İngilizce</v>
          </cell>
        </row>
      </sheetData>
      <sheetData sheetId="1">
        <row r="3">
          <cell r="C3">
            <v>10</v>
          </cell>
          <cell r="D3" t="str">
            <v>EMİNE ÇAĞLA ÇALIŞKAN</v>
          </cell>
          <cell r="R3" t="str">
            <v>Fizik</v>
          </cell>
        </row>
        <row r="4">
          <cell r="C4">
            <v>38</v>
          </cell>
          <cell r="D4" t="str">
            <v>EMRE ÇEVİK</v>
          </cell>
          <cell r="R4" t="str">
            <v>Tarih</v>
          </cell>
        </row>
        <row r="5">
          <cell r="C5">
            <v>225</v>
          </cell>
          <cell r="D5" t="str">
            <v>MUHARREM MELİH UTKAN</v>
          </cell>
          <cell r="R5" t="str">
            <v>Matematik</v>
          </cell>
        </row>
        <row r="6">
          <cell r="C6">
            <v>341</v>
          </cell>
          <cell r="D6" t="str">
            <v>METEHAN SÖNMEZ</v>
          </cell>
          <cell r="R6" t="str">
            <v>Matematik</v>
          </cell>
        </row>
        <row r="7">
          <cell r="C7">
            <v>410</v>
          </cell>
          <cell r="D7" t="str">
            <v>NİLAY GÖK</v>
          </cell>
          <cell r="R7" t="str">
            <v>Geometri</v>
          </cell>
        </row>
        <row r="8">
          <cell r="C8">
            <v>430</v>
          </cell>
          <cell r="D8" t="str">
            <v>DERYA ALAKUŞ</v>
          </cell>
          <cell r="R8" t="str">
            <v>Biyoloji</v>
          </cell>
        </row>
        <row r="9">
          <cell r="C9">
            <v>455</v>
          </cell>
          <cell r="D9" t="str">
            <v>ÖMER FURKAN GÜL</v>
          </cell>
          <cell r="R9" t="str">
            <v>Tarih</v>
          </cell>
        </row>
        <row r="10">
          <cell r="C10">
            <v>472</v>
          </cell>
          <cell r="D10" t="str">
            <v>UTKU BAYSAL</v>
          </cell>
          <cell r="R10" t="str">
            <v>Coğrafya</v>
          </cell>
        </row>
        <row r="11">
          <cell r="C11">
            <v>481</v>
          </cell>
          <cell r="D11" t="str">
            <v>TAHA DİRİM</v>
          </cell>
          <cell r="R11" t="str">
            <v>Geometri</v>
          </cell>
        </row>
        <row r="12">
          <cell r="C12">
            <v>484</v>
          </cell>
          <cell r="D12" t="str">
            <v>MUSTAFA SELVİ</v>
          </cell>
          <cell r="R12" t="str">
            <v>Fizik</v>
          </cell>
        </row>
        <row r="13">
          <cell r="C13">
            <v>486</v>
          </cell>
          <cell r="D13" t="str">
            <v>KÜBRA ÇAM</v>
          </cell>
          <cell r="R13" t="str">
            <v>Coğrafya</v>
          </cell>
        </row>
        <row r="14">
          <cell r="C14">
            <v>491</v>
          </cell>
          <cell r="D14" t="str">
            <v>BAHRİ ŞAMİL KORKMAZ</v>
          </cell>
          <cell r="R14" t="str">
            <v>Tarih</v>
          </cell>
        </row>
        <row r="15">
          <cell r="C15">
            <v>493</v>
          </cell>
          <cell r="D15" t="str">
            <v>FURKAN CEYLAN</v>
          </cell>
          <cell r="R15" t="str">
            <v>İngilizce</v>
          </cell>
        </row>
        <row r="16">
          <cell r="C16">
            <v>497</v>
          </cell>
          <cell r="D16" t="str">
            <v>HASAN HÜSEYİN KEKLİK</v>
          </cell>
          <cell r="R16" t="str">
            <v>İngilizce</v>
          </cell>
        </row>
        <row r="17">
          <cell r="C17">
            <v>506</v>
          </cell>
          <cell r="D17" t="str">
            <v>EMRE UĞUZ</v>
          </cell>
          <cell r="R17" t="str">
            <v>Tarih</v>
          </cell>
        </row>
        <row r="18">
          <cell r="C18">
            <v>512</v>
          </cell>
          <cell r="D18" t="str">
            <v>NİGAHBAN BEGÜM İNCİROĞLU</v>
          </cell>
          <cell r="R18" t="str">
            <v>Geometri</v>
          </cell>
        </row>
        <row r="19">
          <cell r="C19">
            <v>515</v>
          </cell>
          <cell r="D19" t="str">
            <v>KUTAY DURUKAN</v>
          </cell>
          <cell r="R19" t="str">
            <v>Matematik</v>
          </cell>
        </row>
        <row r="20">
          <cell r="C20">
            <v>518</v>
          </cell>
          <cell r="D20" t="str">
            <v>METEHAN KOÇ</v>
          </cell>
          <cell r="R20" t="str">
            <v>Kimya</v>
          </cell>
        </row>
        <row r="21">
          <cell r="C21">
            <v>520</v>
          </cell>
          <cell r="D21" t="str">
            <v>GAMZE ÇİLSAL</v>
          </cell>
          <cell r="R21" t="str">
            <v>Kimya</v>
          </cell>
        </row>
        <row r="22">
          <cell r="C22">
            <v>529</v>
          </cell>
          <cell r="D22" t="str">
            <v>ZEYNEP KAYA</v>
          </cell>
          <cell r="R22" t="str">
            <v>İngilizce</v>
          </cell>
        </row>
        <row r="23">
          <cell r="C23">
            <v>536</v>
          </cell>
          <cell r="D23" t="str">
            <v>SEMRA GÜNEY</v>
          </cell>
          <cell r="R23" t="str">
            <v>Matematik</v>
          </cell>
        </row>
        <row r="24">
          <cell r="C24">
            <v>541</v>
          </cell>
          <cell r="D24" t="str">
            <v>BURCU VERGÜLEN</v>
          </cell>
          <cell r="R24" t="str">
            <v>Geometri</v>
          </cell>
        </row>
        <row r="25">
          <cell r="C25">
            <v>549</v>
          </cell>
          <cell r="D25" t="str">
            <v>YUNUS ALPTEKİN AKÇAY</v>
          </cell>
          <cell r="R25" t="str">
            <v>Tarih</v>
          </cell>
        </row>
        <row r="26">
          <cell r="C26">
            <v>564</v>
          </cell>
          <cell r="D26" t="str">
            <v>SÜMEYYA KILINÇ</v>
          </cell>
          <cell r="R26" t="str">
            <v>Geometri</v>
          </cell>
        </row>
        <row r="27">
          <cell r="C27">
            <v>571</v>
          </cell>
          <cell r="D27" t="str">
            <v>HATİCE KÖSE</v>
          </cell>
          <cell r="R27" t="str">
            <v>İngilizce</v>
          </cell>
        </row>
        <row r="28">
          <cell r="C28">
            <v>573</v>
          </cell>
          <cell r="D28" t="str">
            <v>GAZİ ALUMUR</v>
          </cell>
          <cell r="R28" t="str">
            <v>İngilizce</v>
          </cell>
        </row>
        <row r="29">
          <cell r="C29">
            <v>577</v>
          </cell>
          <cell r="D29" t="str">
            <v>AYŞE TÜBA BEŞPARMAK</v>
          </cell>
          <cell r="R29" t="str">
            <v>Fizik</v>
          </cell>
        </row>
        <row r="30">
          <cell r="C30">
            <v>578</v>
          </cell>
          <cell r="D30" t="str">
            <v>ELİF EZGİ ÇEVİKER</v>
          </cell>
          <cell r="R30" t="str">
            <v>Fizik</v>
          </cell>
        </row>
        <row r="31">
          <cell r="C31">
            <v>600</v>
          </cell>
          <cell r="D31" t="str">
            <v>OZAN CAN ÇİMEN</v>
          </cell>
          <cell r="R31" t="str">
            <v>Kimya</v>
          </cell>
        </row>
        <row r="32">
          <cell r="C32">
            <v>602</v>
          </cell>
          <cell r="D32" t="str">
            <v>GİZEM BEKİL</v>
          </cell>
          <cell r="R32" t="str">
            <v>Kimya</v>
          </cell>
        </row>
        <row r="34">
          <cell r="C34">
            <v>28</v>
          </cell>
          <cell r="D34" t="str">
            <v>YASİN MERT SOY</v>
          </cell>
          <cell r="R34" t="str">
            <v>Matematik</v>
          </cell>
        </row>
        <row r="35">
          <cell r="C35">
            <v>40</v>
          </cell>
          <cell r="D35" t="str">
            <v>FİKRİYE KOÇ</v>
          </cell>
          <cell r="R35" t="str">
            <v>Edebiyat</v>
          </cell>
        </row>
        <row r="36">
          <cell r="C36">
            <v>124</v>
          </cell>
          <cell r="D36" t="str">
            <v>SÜMEYRA KOÇER</v>
          </cell>
          <cell r="R36" t="str">
            <v>Kimya</v>
          </cell>
        </row>
        <row r="37">
          <cell r="C37">
            <v>127</v>
          </cell>
          <cell r="D37" t="str">
            <v>HAKAN MAZHAR KOÇ</v>
          </cell>
          <cell r="R37" t="str">
            <v>İngilizce</v>
          </cell>
        </row>
        <row r="38">
          <cell r="C38">
            <v>144</v>
          </cell>
          <cell r="D38" t="str">
            <v>BAHAR KAVAFOĞLU</v>
          </cell>
          <cell r="R38" t="str">
            <v>Tarih</v>
          </cell>
        </row>
        <row r="39">
          <cell r="C39">
            <v>160</v>
          </cell>
          <cell r="D39" t="str">
            <v>SEHER ERKOÇ</v>
          </cell>
          <cell r="R39" t="str">
            <v>Tarih</v>
          </cell>
        </row>
        <row r="40">
          <cell r="C40">
            <v>263</v>
          </cell>
          <cell r="D40" t="str">
            <v>ELİFNUR SABAN</v>
          </cell>
          <cell r="R40" t="str">
            <v>Kimya</v>
          </cell>
        </row>
        <row r="41">
          <cell r="C41">
            <v>279</v>
          </cell>
          <cell r="D41" t="str">
            <v>MEHMET ONUR ÖZTÜRK</v>
          </cell>
          <cell r="R41" t="str">
            <v>Fizik</v>
          </cell>
        </row>
        <row r="42">
          <cell r="C42">
            <v>387</v>
          </cell>
          <cell r="D42" t="str">
            <v>HASAN HÜSEYİN BULDUK</v>
          </cell>
          <cell r="R42" t="str">
            <v>Dil ve Anl.</v>
          </cell>
        </row>
        <row r="43">
          <cell r="C43">
            <v>389</v>
          </cell>
          <cell r="D43" t="str">
            <v>ABDULFEYYAZ TANRISEVDİ</v>
          </cell>
          <cell r="R43" t="str">
            <v>Fizik</v>
          </cell>
        </row>
        <row r="44">
          <cell r="C44">
            <v>452</v>
          </cell>
          <cell r="D44" t="str">
            <v>NAGİHAN TUĞBA DURSUN</v>
          </cell>
          <cell r="R44" t="str">
            <v>Geometri</v>
          </cell>
        </row>
        <row r="45">
          <cell r="C45">
            <v>467</v>
          </cell>
          <cell r="D45" t="str">
            <v>YUNUS POLAT</v>
          </cell>
          <cell r="R45" t="str">
            <v>Kimya</v>
          </cell>
        </row>
        <row r="46">
          <cell r="C46">
            <v>468</v>
          </cell>
          <cell r="D46" t="str">
            <v>MUSTAFA DURAN</v>
          </cell>
          <cell r="R46" t="str">
            <v>Matematik</v>
          </cell>
        </row>
        <row r="47">
          <cell r="C47">
            <v>483</v>
          </cell>
          <cell r="D47" t="str">
            <v>FURKAN ÇAMDALI</v>
          </cell>
          <cell r="R47" t="str">
            <v>Fizik</v>
          </cell>
        </row>
        <row r="48">
          <cell r="C48">
            <v>489</v>
          </cell>
          <cell r="D48" t="str">
            <v>HASAN ÇİFÇİ</v>
          </cell>
          <cell r="R48" t="str">
            <v>Matematik</v>
          </cell>
        </row>
        <row r="49">
          <cell r="C49">
            <v>494</v>
          </cell>
          <cell r="D49" t="str">
            <v>ELİF ÖZKAYA</v>
          </cell>
          <cell r="R49" t="str">
            <v>Tarih</v>
          </cell>
        </row>
        <row r="50">
          <cell r="C50">
            <v>508</v>
          </cell>
          <cell r="D50" t="str">
            <v>AHMET BİRSENGÖVEN</v>
          </cell>
          <cell r="R50" t="str">
            <v>Edebiyat</v>
          </cell>
        </row>
        <row r="51">
          <cell r="C51">
            <v>511</v>
          </cell>
          <cell r="D51" t="str">
            <v>ARİF KAYA</v>
          </cell>
          <cell r="R51" t="str">
            <v>Dil ve Anl.</v>
          </cell>
        </row>
        <row r="52">
          <cell r="C52">
            <v>513</v>
          </cell>
          <cell r="D52" t="str">
            <v>MEHMET YASİN ERDEM</v>
          </cell>
          <cell r="R52" t="str">
            <v>İngilizce</v>
          </cell>
        </row>
        <row r="53">
          <cell r="C53">
            <v>516</v>
          </cell>
          <cell r="D53" t="str">
            <v>KEMAL SELÇUK YÜCEL</v>
          </cell>
          <cell r="R53" t="str">
            <v>Coğrafya</v>
          </cell>
        </row>
        <row r="54">
          <cell r="C54">
            <v>517</v>
          </cell>
          <cell r="D54" t="str">
            <v>ÖMER FARUK KARAHANÇER</v>
          </cell>
          <cell r="R54" t="str">
            <v>Edebiyat</v>
          </cell>
        </row>
        <row r="55">
          <cell r="C55">
            <v>527</v>
          </cell>
          <cell r="D55" t="str">
            <v>MEVA KÖKÜM</v>
          </cell>
          <cell r="R55" t="str">
            <v>Tarih</v>
          </cell>
        </row>
        <row r="56">
          <cell r="C56">
            <v>530</v>
          </cell>
          <cell r="D56" t="str">
            <v>DENİZ AYDIN</v>
          </cell>
          <cell r="R56" t="str">
            <v>Matematik</v>
          </cell>
        </row>
        <row r="57">
          <cell r="C57">
            <v>546</v>
          </cell>
          <cell r="D57" t="str">
            <v>ŞAHİN BAYRAKDAR</v>
          </cell>
          <cell r="R57" t="str">
            <v>İngilizce</v>
          </cell>
        </row>
        <row r="58">
          <cell r="C58">
            <v>548</v>
          </cell>
          <cell r="D58" t="str">
            <v>KUBRA ERDOĞAN</v>
          </cell>
          <cell r="R58" t="str">
            <v>İngilizce</v>
          </cell>
        </row>
        <row r="59">
          <cell r="C59">
            <v>550</v>
          </cell>
          <cell r="D59" t="str">
            <v>HASİBE ODAK</v>
          </cell>
          <cell r="R59" t="str">
            <v>Geometri</v>
          </cell>
        </row>
        <row r="60">
          <cell r="C60">
            <v>552</v>
          </cell>
          <cell r="D60" t="str">
            <v>NİHAL TUĞÇE ÖZAKSUN</v>
          </cell>
          <cell r="R60" t="str">
            <v>Geometri</v>
          </cell>
        </row>
        <row r="61">
          <cell r="C61">
            <v>565</v>
          </cell>
          <cell r="D61" t="str">
            <v>İREM ÖNAL</v>
          </cell>
          <cell r="R61" t="str">
            <v>Kimya</v>
          </cell>
        </row>
        <row r="62">
          <cell r="C62">
            <v>568</v>
          </cell>
          <cell r="D62" t="str">
            <v>VOLKAN PONTÖMEROĞLU</v>
          </cell>
          <cell r="R62" t="str">
            <v>Geometri</v>
          </cell>
        </row>
        <row r="63">
          <cell r="C63">
            <v>576</v>
          </cell>
          <cell r="D63" t="str">
            <v>HANİFE AYDIN</v>
          </cell>
          <cell r="R63" t="str">
            <v>Kimya</v>
          </cell>
        </row>
        <row r="65">
          <cell r="C65">
            <v>101</v>
          </cell>
          <cell r="D65" t="str">
            <v>BETÜL DİŞÇEKEN</v>
          </cell>
          <cell r="R65" t="str">
            <v>Geometri</v>
          </cell>
        </row>
        <row r="66">
          <cell r="C66">
            <v>142</v>
          </cell>
          <cell r="D66" t="str">
            <v>EMRE KARACA</v>
          </cell>
          <cell r="R66" t="str">
            <v>Coğrafya</v>
          </cell>
        </row>
        <row r="67">
          <cell r="C67">
            <v>317</v>
          </cell>
          <cell r="D67" t="str">
            <v>SERDAR TURAN</v>
          </cell>
          <cell r="R67" t="str">
            <v>İngilizce</v>
          </cell>
        </row>
        <row r="68">
          <cell r="C68">
            <v>320</v>
          </cell>
          <cell r="D68" t="str">
            <v>DUYGU BARIŞ</v>
          </cell>
          <cell r="R68" t="str">
            <v>Geometri</v>
          </cell>
        </row>
        <row r="69">
          <cell r="C69">
            <v>338</v>
          </cell>
          <cell r="D69" t="str">
            <v>GÖZDE YİĞİT</v>
          </cell>
          <cell r="R69" t="str">
            <v>Coğrafya</v>
          </cell>
        </row>
        <row r="70">
          <cell r="C70">
            <v>372</v>
          </cell>
          <cell r="D70" t="str">
            <v>DAMLA GÖK</v>
          </cell>
          <cell r="R70" t="str">
            <v>Edebiyat</v>
          </cell>
        </row>
        <row r="71">
          <cell r="C71">
            <v>427</v>
          </cell>
          <cell r="D71" t="str">
            <v>ZEYNEP ULUER</v>
          </cell>
          <cell r="R71" t="str">
            <v>Kimya</v>
          </cell>
        </row>
        <row r="72">
          <cell r="C72">
            <v>463</v>
          </cell>
          <cell r="D72" t="str">
            <v>MAHMUT SAMİ ÖCAL</v>
          </cell>
          <cell r="R72" t="str">
            <v>İngilizce</v>
          </cell>
        </row>
        <row r="73">
          <cell r="C73">
            <v>476</v>
          </cell>
          <cell r="D73" t="str">
            <v>MEHMET MERT YARDIMCI</v>
          </cell>
          <cell r="R73" t="str">
            <v>İngilizce</v>
          </cell>
        </row>
        <row r="74">
          <cell r="C74">
            <v>479</v>
          </cell>
          <cell r="D74" t="str">
            <v>ANIL FURKAN BAŞER</v>
          </cell>
          <cell r="R74" t="str">
            <v>İngilizce</v>
          </cell>
        </row>
        <row r="75">
          <cell r="C75">
            <v>488</v>
          </cell>
          <cell r="D75" t="str">
            <v>ELİF AYDIN</v>
          </cell>
          <cell r="R75" t="str">
            <v>Kimya</v>
          </cell>
        </row>
        <row r="76">
          <cell r="C76">
            <v>490</v>
          </cell>
          <cell r="D76" t="str">
            <v>NESİBE FİDAN</v>
          </cell>
          <cell r="R76" t="str">
            <v>Geometri</v>
          </cell>
        </row>
        <row r="77">
          <cell r="C77">
            <v>499</v>
          </cell>
          <cell r="D77" t="str">
            <v>EMİN HALİL KÖKOĞLU</v>
          </cell>
          <cell r="R77" t="str">
            <v>Kimya</v>
          </cell>
        </row>
        <row r="78">
          <cell r="C78">
            <v>524</v>
          </cell>
          <cell r="D78" t="str">
            <v>RABİA GARİP</v>
          </cell>
          <cell r="R78" t="str">
            <v>Tarih</v>
          </cell>
        </row>
        <row r="79">
          <cell r="C79">
            <v>525</v>
          </cell>
          <cell r="D79" t="str">
            <v>MEHMET BÜYÜKÇELİK</v>
          </cell>
          <cell r="R79" t="str">
            <v>Geometri</v>
          </cell>
        </row>
        <row r="80">
          <cell r="C80">
            <v>528</v>
          </cell>
          <cell r="D80" t="str">
            <v>BÜŞRA BÜYÜKBERBER</v>
          </cell>
          <cell r="R80" t="str">
            <v>Fizik</v>
          </cell>
        </row>
        <row r="81">
          <cell r="C81">
            <v>534</v>
          </cell>
          <cell r="D81" t="str">
            <v>ŞEYMANUR YAŞAR</v>
          </cell>
          <cell r="R81" t="str">
            <v>Edebiyat</v>
          </cell>
        </row>
        <row r="82">
          <cell r="C82">
            <v>540</v>
          </cell>
          <cell r="D82" t="str">
            <v>İREM TETİK</v>
          </cell>
          <cell r="R82" t="str">
            <v>Biyoloji</v>
          </cell>
        </row>
        <row r="83">
          <cell r="C83">
            <v>543</v>
          </cell>
          <cell r="D83" t="str">
            <v>MERVE ÜNAL</v>
          </cell>
          <cell r="R83" t="str">
            <v>Fizik</v>
          </cell>
        </row>
        <row r="84">
          <cell r="C84">
            <v>555</v>
          </cell>
          <cell r="D84" t="str">
            <v>KADİR HACIEMİNOĞLU</v>
          </cell>
          <cell r="R84" t="str">
            <v>İngilizce</v>
          </cell>
        </row>
        <row r="85">
          <cell r="C85">
            <v>557</v>
          </cell>
          <cell r="D85" t="str">
            <v>MURAT KAAN KODAN</v>
          </cell>
          <cell r="R85" t="str">
            <v>Geometri</v>
          </cell>
        </row>
        <row r="86">
          <cell r="C86">
            <v>558</v>
          </cell>
          <cell r="D86" t="str">
            <v>SERVET COŞKUN</v>
          </cell>
          <cell r="R86" t="str">
            <v>Fizik</v>
          </cell>
        </row>
        <row r="87">
          <cell r="C87">
            <v>560</v>
          </cell>
          <cell r="D87" t="str">
            <v>KÜBRA BÜYÜKBERBER</v>
          </cell>
          <cell r="R87" t="str">
            <v>Fizik</v>
          </cell>
        </row>
        <row r="88">
          <cell r="C88">
            <v>566</v>
          </cell>
          <cell r="D88" t="str">
            <v>FEYZA ARSLAN</v>
          </cell>
          <cell r="R88" t="str">
            <v>İngilizce</v>
          </cell>
        </row>
        <row r="89">
          <cell r="C89">
            <v>570</v>
          </cell>
          <cell r="D89" t="str">
            <v>YAŞAR OĞUZHAN</v>
          </cell>
          <cell r="R89" t="str">
            <v>Geometri</v>
          </cell>
        </row>
        <row r="90">
          <cell r="C90">
            <v>589</v>
          </cell>
          <cell r="D90" t="str">
            <v>BAHADDİN ZAHİD SAZOĞLU</v>
          </cell>
          <cell r="R90" t="str">
            <v>Geometri</v>
          </cell>
        </row>
        <row r="91">
          <cell r="C91">
            <v>592</v>
          </cell>
          <cell r="D91" t="str">
            <v>OSMAN AKYÜZ</v>
          </cell>
          <cell r="R91" t="str">
            <v>Kimya</v>
          </cell>
        </row>
        <row r="92">
          <cell r="C92">
            <v>597</v>
          </cell>
          <cell r="D92" t="str">
            <v>ÖMER FARUK ARSLAN</v>
          </cell>
          <cell r="R92" t="str">
            <v>Coğrafya</v>
          </cell>
        </row>
        <row r="94">
          <cell r="C94">
            <v>58</v>
          </cell>
          <cell r="D94" t="str">
            <v>HAYRİYE SULTAN ASLAN</v>
          </cell>
          <cell r="R94" t="str">
            <v>Geometri</v>
          </cell>
        </row>
        <row r="95">
          <cell r="C95">
            <v>112</v>
          </cell>
          <cell r="D95" t="str">
            <v>MURAT BAKİ YÜCEL</v>
          </cell>
          <cell r="R95" t="str">
            <v>Coğrafya</v>
          </cell>
        </row>
        <row r="96">
          <cell r="C96">
            <v>113</v>
          </cell>
          <cell r="D96" t="str">
            <v>ÖMER EMRE EKİCİ</v>
          </cell>
          <cell r="R96" t="str">
            <v>Geometri</v>
          </cell>
        </row>
        <row r="97">
          <cell r="C97">
            <v>299</v>
          </cell>
          <cell r="D97" t="str">
            <v>NUH MEHMET BOZKURT</v>
          </cell>
          <cell r="R97" t="str">
            <v>Matematik</v>
          </cell>
        </row>
        <row r="98">
          <cell r="C98">
            <v>323</v>
          </cell>
          <cell r="D98" t="str">
            <v>MÜNEVVER YALÇINER</v>
          </cell>
          <cell r="R98" t="str">
            <v>Biyoloji</v>
          </cell>
        </row>
        <row r="99">
          <cell r="C99">
            <v>368</v>
          </cell>
          <cell r="D99" t="str">
            <v>HAZEL KARACA</v>
          </cell>
          <cell r="R99" t="str">
            <v>Matematik</v>
          </cell>
        </row>
        <row r="100">
          <cell r="C100">
            <v>409</v>
          </cell>
          <cell r="D100" t="str">
            <v>YASİN MİRAÇ ER</v>
          </cell>
          <cell r="R100" t="str">
            <v>Kimya</v>
          </cell>
        </row>
        <row r="101">
          <cell r="C101">
            <v>431</v>
          </cell>
          <cell r="D101" t="str">
            <v>MELİKŞAH TUNÇ</v>
          </cell>
        </row>
        <row r="102">
          <cell r="C102">
            <v>435</v>
          </cell>
          <cell r="D102" t="str">
            <v>DAVUT TAMER</v>
          </cell>
          <cell r="R102" t="str">
            <v>Geomteri</v>
          </cell>
        </row>
        <row r="103">
          <cell r="C103">
            <v>453</v>
          </cell>
          <cell r="D103" t="str">
            <v>İSMAİL GAYKISIZ</v>
          </cell>
          <cell r="R103" t="str">
            <v>Kimya</v>
          </cell>
        </row>
        <row r="104">
          <cell r="C104">
            <v>464</v>
          </cell>
          <cell r="D104" t="str">
            <v>FATMA MERMER</v>
          </cell>
          <cell r="R104" t="str">
            <v>Geomteri</v>
          </cell>
        </row>
        <row r="105">
          <cell r="C105">
            <v>469</v>
          </cell>
          <cell r="D105" t="str">
            <v>HALİL ÇINAR</v>
          </cell>
          <cell r="R105" t="str">
            <v>Biyoloji</v>
          </cell>
        </row>
        <row r="106">
          <cell r="C106">
            <v>480</v>
          </cell>
          <cell r="D106" t="str">
            <v>FAZLI IŞIK</v>
          </cell>
          <cell r="R106" t="str">
            <v>İngilizce</v>
          </cell>
        </row>
        <row r="107">
          <cell r="C107">
            <v>482</v>
          </cell>
          <cell r="D107" t="str">
            <v>CANAN FİDAN</v>
          </cell>
          <cell r="R107" t="str">
            <v>Biyoloji</v>
          </cell>
        </row>
        <row r="108">
          <cell r="C108">
            <v>485</v>
          </cell>
          <cell r="D108" t="str">
            <v>SAFA KOÇER</v>
          </cell>
          <cell r="R108" t="str">
            <v>Geomteri</v>
          </cell>
        </row>
        <row r="109">
          <cell r="C109">
            <v>492</v>
          </cell>
          <cell r="D109" t="str">
            <v>ALİ GÜNTAY</v>
          </cell>
          <cell r="R109" t="str">
            <v>Dil ve Anl.</v>
          </cell>
        </row>
        <row r="110">
          <cell r="C110">
            <v>503</v>
          </cell>
          <cell r="D110" t="str">
            <v>ÖZLEM UYAR</v>
          </cell>
          <cell r="R110" t="str">
            <v>Matematik</v>
          </cell>
        </row>
        <row r="111">
          <cell r="C111">
            <v>504</v>
          </cell>
          <cell r="D111" t="str">
            <v>YEŞİM ÇELİK</v>
          </cell>
          <cell r="R111" t="str">
            <v>Edebiyat</v>
          </cell>
        </row>
        <row r="112">
          <cell r="C112">
            <v>507</v>
          </cell>
          <cell r="D112" t="str">
            <v>OZAN ŞAHİN</v>
          </cell>
          <cell r="R112" t="str">
            <v>Geomteri</v>
          </cell>
        </row>
        <row r="113">
          <cell r="C113">
            <v>510</v>
          </cell>
          <cell r="D113" t="str">
            <v>BETÜL ALANKUŞ</v>
          </cell>
          <cell r="R113" t="str">
            <v>Coğrafya</v>
          </cell>
        </row>
        <row r="114">
          <cell r="C114">
            <v>514</v>
          </cell>
          <cell r="D114" t="str">
            <v>ŞEYMA TÜNCER</v>
          </cell>
          <cell r="R114" t="str">
            <v>Biyoloji</v>
          </cell>
        </row>
        <row r="115">
          <cell r="C115">
            <v>519</v>
          </cell>
          <cell r="D115" t="str">
            <v>ABDÜSSAMET CANDAN</v>
          </cell>
          <cell r="R115" t="str">
            <v>İngilizce</v>
          </cell>
        </row>
        <row r="116">
          <cell r="C116">
            <v>522</v>
          </cell>
          <cell r="D116" t="str">
            <v>ZELİHA ARSLAN</v>
          </cell>
          <cell r="R116" t="str">
            <v>Geomteri</v>
          </cell>
        </row>
        <row r="117">
          <cell r="C117">
            <v>523</v>
          </cell>
          <cell r="D117" t="str">
            <v>MUSTAFA BERK</v>
          </cell>
          <cell r="R117" t="str">
            <v>Matematik</v>
          </cell>
        </row>
        <row r="118">
          <cell r="C118">
            <v>538</v>
          </cell>
          <cell r="D118" t="str">
            <v>ALİ CENK AKILEVİ</v>
          </cell>
          <cell r="R118" t="str">
            <v>Kimya</v>
          </cell>
        </row>
        <row r="119">
          <cell r="C119">
            <v>574</v>
          </cell>
          <cell r="D119" t="str">
            <v>MEHMET FURKAN KELEŞ</v>
          </cell>
          <cell r="R119" t="str">
            <v>Matematik</v>
          </cell>
        </row>
        <row r="120">
          <cell r="C120">
            <v>581</v>
          </cell>
          <cell r="D120" t="str">
            <v>GİZEM NUR KAVUNCUOĞLU</v>
          </cell>
          <cell r="R120" t="str">
            <v>Kimya</v>
          </cell>
        </row>
        <row r="121">
          <cell r="C121">
            <v>599</v>
          </cell>
          <cell r="D121" t="str">
            <v>MEHMET AKİF TAŞYAPAN</v>
          </cell>
          <cell r="R121" t="str">
            <v>Matematik</v>
          </cell>
        </row>
        <row r="123">
          <cell r="C123">
            <v>69</v>
          </cell>
          <cell r="D123" t="str">
            <v>MURAT ERTUĞRUL</v>
          </cell>
          <cell r="R123" t="str">
            <v>Geometri</v>
          </cell>
        </row>
        <row r="124">
          <cell r="C124">
            <v>120</v>
          </cell>
          <cell r="D124" t="str">
            <v>DUYGU MERVE CANITEZ</v>
          </cell>
          <cell r="R124" t="str">
            <v>Kimya</v>
          </cell>
        </row>
        <row r="125">
          <cell r="C125">
            <v>154</v>
          </cell>
          <cell r="D125" t="str">
            <v>MERVE KARLITEPE</v>
          </cell>
          <cell r="R125" t="str">
            <v>İngilizce</v>
          </cell>
        </row>
        <row r="126">
          <cell r="C126">
            <v>223</v>
          </cell>
          <cell r="D126" t="str">
            <v>FATMA GÜNAY</v>
          </cell>
          <cell r="R126" t="str">
            <v>Coğrafya</v>
          </cell>
        </row>
        <row r="127">
          <cell r="C127">
            <v>405</v>
          </cell>
          <cell r="D127" t="str">
            <v>ZEKERİYA OZAN ARSLANOĞLU</v>
          </cell>
          <cell r="R127" t="str">
            <v>Geometri</v>
          </cell>
        </row>
        <row r="128">
          <cell r="C128">
            <v>413</v>
          </cell>
          <cell r="D128" t="str">
            <v>İBRAHİM DİRGEN</v>
          </cell>
          <cell r="R128" t="str">
            <v>Edebiyat</v>
          </cell>
        </row>
        <row r="129">
          <cell r="C129">
            <v>440</v>
          </cell>
          <cell r="D129" t="str">
            <v>MÜCAHİT TAHA TEMÜR</v>
          </cell>
          <cell r="R129" t="str">
            <v>Fizik</v>
          </cell>
        </row>
        <row r="130">
          <cell r="C130">
            <v>450</v>
          </cell>
          <cell r="D130" t="str">
            <v>ABDULLAH AĞAÇ</v>
          </cell>
          <cell r="R130" t="str">
            <v>Biyoloji</v>
          </cell>
        </row>
        <row r="131">
          <cell r="C131">
            <v>456</v>
          </cell>
          <cell r="D131" t="str">
            <v>HATİCE ÖĞÜT</v>
          </cell>
          <cell r="R131" t="str">
            <v>Fizik</v>
          </cell>
        </row>
        <row r="132">
          <cell r="C132">
            <v>461</v>
          </cell>
          <cell r="D132" t="str">
            <v>ALPER BERKTAŞ</v>
          </cell>
          <cell r="R132" t="str">
            <v>İngilizce</v>
          </cell>
        </row>
        <row r="133">
          <cell r="C133">
            <v>466</v>
          </cell>
          <cell r="D133" t="str">
            <v>ÖZGE CANSU ÜNLÜ</v>
          </cell>
          <cell r="R133" t="str">
            <v>Coğrafya</v>
          </cell>
        </row>
        <row r="134">
          <cell r="C134">
            <v>473</v>
          </cell>
          <cell r="D134" t="str">
            <v>BATUHAN TOKER</v>
          </cell>
          <cell r="R134" t="str">
            <v>Biyoloji</v>
          </cell>
        </row>
        <row r="135">
          <cell r="C135">
            <v>474</v>
          </cell>
          <cell r="D135" t="str">
            <v>ENES ARDA TAŞDEMİR</v>
          </cell>
          <cell r="R135" t="str">
            <v>Kimya</v>
          </cell>
        </row>
        <row r="136">
          <cell r="C136">
            <v>475</v>
          </cell>
          <cell r="D136" t="str">
            <v>MELİH ZEKİ KAYA</v>
          </cell>
          <cell r="R136" t="str">
            <v>Geometri</v>
          </cell>
        </row>
        <row r="137">
          <cell r="C137">
            <v>477</v>
          </cell>
          <cell r="D137" t="str">
            <v>ÖMER KESKİN</v>
          </cell>
        </row>
        <row r="138">
          <cell r="C138">
            <v>501</v>
          </cell>
          <cell r="D138" t="str">
            <v>ÖMER KADİR GÜRBÜZ</v>
          </cell>
          <cell r="R138" t="str">
            <v>Geometri</v>
          </cell>
        </row>
        <row r="139">
          <cell r="C139">
            <v>502</v>
          </cell>
          <cell r="D139" t="str">
            <v>BÜŞRA DEMİRDÖVEN</v>
          </cell>
          <cell r="R139" t="str">
            <v>Kimya</v>
          </cell>
        </row>
        <row r="140">
          <cell r="C140">
            <v>526</v>
          </cell>
          <cell r="D140" t="str">
            <v>AHMET FURKAN MISIR</v>
          </cell>
          <cell r="R140" t="str">
            <v>Matematik</v>
          </cell>
        </row>
        <row r="141">
          <cell r="C141">
            <v>533</v>
          </cell>
          <cell r="D141" t="str">
            <v>SAMED YILDIRIM</v>
          </cell>
          <cell r="R141" t="str">
            <v>Matematik</v>
          </cell>
        </row>
        <row r="142">
          <cell r="C142">
            <v>537</v>
          </cell>
          <cell r="D142" t="str">
            <v>ZEHRA AKPINAR</v>
          </cell>
          <cell r="R142" t="str">
            <v>Fizik</v>
          </cell>
        </row>
        <row r="143">
          <cell r="C143">
            <v>544</v>
          </cell>
          <cell r="D143" t="str">
            <v>BÜŞRA ULAŞ</v>
          </cell>
          <cell r="R143" t="str">
            <v>Matematik</v>
          </cell>
        </row>
        <row r="144">
          <cell r="C144">
            <v>551</v>
          </cell>
          <cell r="D144" t="str">
            <v>HAVVA SUDE DOĞAN</v>
          </cell>
          <cell r="R144" t="str">
            <v>Matematik</v>
          </cell>
        </row>
        <row r="145">
          <cell r="C145">
            <v>553</v>
          </cell>
          <cell r="D145" t="str">
            <v>BURAK KALKAN</v>
          </cell>
          <cell r="R145" t="str">
            <v>Matematik</v>
          </cell>
        </row>
        <row r="146">
          <cell r="C146">
            <v>554</v>
          </cell>
          <cell r="D146" t="str">
            <v>GİZEM GÖKGÖZ</v>
          </cell>
          <cell r="R146" t="str">
            <v>Fizik</v>
          </cell>
        </row>
        <row r="147">
          <cell r="C147">
            <v>556</v>
          </cell>
          <cell r="D147" t="str">
            <v>BERNA BÜYÜKSİMİTÇİ</v>
          </cell>
          <cell r="R147" t="str">
            <v>Biyoloji</v>
          </cell>
        </row>
        <row r="148">
          <cell r="C148">
            <v>559</v>
          </cell>
          <cell r="D148" t="str">
            <v>EBRU ESİN BAYRAKTAR</v>
          </cell>
          <cell r="R148" t="str">
            <v>Geometri</v>
          </cell>
        </row>
        <row r="149">
          <cell r="C149">
            <v>561</v>
          </cell>
          <cell r="D149" t="str">
            <v>VEYSEL YİKİT</v>
          </cell>
          <cell r="R149" t="str">
            <v>Biyoloji</v>
          </cell>
        </row>
        <row r="150">
          <cell r="C150">
            <v>567</v>
          </cell>
          <cell r="D150" t="str">
            <v>ŞERİFE ERTAŞ</v>
          </cell>
          <cell r="R150" t="str">
            <v>İngilizce</v>
          </cell>
        </row>
        <row r="151">
          <cell r="C151">
            <v>591</v>
          </cell>
          <cell r="D151" t="str">
            <v>HAKAN ARIK</v>
          </cell>
          <cell r="R151" t="str">
            <v>Din Kültürü</v>
          </cell>
        </row>
        <row r="153">
          <cell r="C153">
            <v>20</v>
          </cell>
          <cell r="D153" t="str">
            <v>AHMET EMİN SARIKAYA</v>
          </cell>
          <cell r="R153" t="str">
            <v>Coğrafya</v>
          </cell>
        </row>
        <row r="154">
          <cell r="C154">
            <v>62</v>
          </cell>
          <cell r="D154" t="str">
            <v>ESENGÜL ŞAHİN</v>
          </cell>
          <cell r="R154" t="str">
            <v>Edebiyat</v>
          </cell>
        </row>
        <row r="155">
          <cell r="C155">
            <v>196</v>
          </cell>
          <cell r="D155" t="str">
            <v>BÜŞRA DÜZGÜN</v>
          </cell>
          <cell r="R155" t="str">
            <v>Matematik</v>
          </cell>
        </row>
        <row r="156">
          <cell r="C156">
            <v>198</v>
          </cell>
          <cell r="D156" t="str">
            <v>RABİA BÜŞRA ÖZTOPRAK</v>
          </cell>
          <cell r="R156" t="str">
            <v>Biyoloji</v>
          </cell>
        </row>
        <row r="157">
          <cell r="C157">
            <v>216</v>
          </cell>
          <cell r="D157" t="str">
            <v>ABDULKADİR SAFA</v>
          </cell>
          <cell r="R157" t="str">
            <v>Biyoloji</v>
          </cell>
        </row>
        <row r="158">
          <cell r="C158">
            <v>266</v>
          </cell>
          <cell r="D158" t="str">
            <v>ZELİHA ATLIĞ</v>
          </cell>
          <cell r="R158" t="str">
            <v>Edebiyat</v>
          </cell>
        </row>
        <row r="159">
          <cell r="C159">
            <v>305</v>
          </cell>
          <cell r="D159" t="str">
            <v>ÖMER KALEM</v>
          </cell>
          <cell r="R159" t="str">
            <v>Fizik</v>
          </cell>
        </row>
        <row r="160">
          <cell r="C160">
            <v>408</v>
          </cell>
          <cell r="D160" t="str">
            <v>AYŞEGÜL YILDIRIM</v>
          </cell>
          <cell r="R160" t="str">
            <v>Geometri</v>
          </cell>
        </row>
        <row r="161">
          <cell r="C161">
            <v>432</v>
          </cell>
          <cell r="D161" t="str">
            <v>SENA ENSARİ</v>
          </cell>
          <cell r="R161" t="str">
            <v>İngilizce</v>
          </cell>
        </row>
        <row r="162">
          <cell r="C162">
            <v>457</v>
          </cell>
          <cell r="D162" t="str">
            <v>MUHAMMED MALİK DOĞAN</v>
          </cell>
          <cell r="R162" t="str">
            <v>Fizik</v>
          </cell>
        </row>
        <row r="163">
          <cell r="C163">
            <v>459</v>
          </cell>
          <cell r="D163" t="str">
            <v>YUSUF İNAN</v>
          </cell>
          <cell r="R163" t="str">
            <v>Matematik</v>
          </cell>
        </row>
        <row r="164">
          <cell r="C164">
            <v>487</v>
          </cell>
          <cell r="D164" t="str">
            <v>MEHMET DUZCUOSMANOĞ</v>
          </cell>
          <cell r="R164" t="str">
            <v>Kimya</v>
          </cell>
        </row>
        <row r="165">
          <cell r="C165">
            <v>500</v>
          </cell>
          <cell r="D165" t="str">
            <v>NURAY EMEKTAR</v>
          </cell>
          <cell r="R165" t="str">
            <v>Matematik</v>
          </cell>
        </row>
        <row r="166">
          <cell r="C166">
            <v>505</v>
          </cell>
          <cell r="D166" t="str">
            <v>ABDÜSSELAM YILDIZ</v>
          </cell>
          <cell r="R166" t="str">
            <v>Geometri</v>
          </cell>
        </row>
        <row r="167">
          <cell r="C167">
            <v>521</v>
          </cell>
          <cell r="D167" t="str">
            <v>BARIŞ USLU</v>
          </cell>
          <cell r="R167" t="str">
            <v>Fizik</v>
          </cell>
        </row>
        <row r="168">
          <cell r="C168">
            <v>531</v>
          </cell>
          <cell r="D168" t="str">
            <v>TURAN FURKAN TOPAK</v>
          </cell>
          <cell r="R168" t="str">
            <v>Edebiyat</v>
          </cell>
        </row>
        <row r="169">
          <cell r="C169">
            <v>535</v>
          </cell>
          <cell r="D169" t="str">
            <v>MELİH SEYİT HASTEKKEŞİN</v>
          </cell>
          <cell r="R169" t="str">
            <v>Matematik</v>
          </cell>
        </row>
        <row r="170">
          <cell r="C170">
            <v>542</v>
          </cell>
          <cell r="D170" t="str">
            <v>GÖKTUĞ KOCA</v>
          </cell>
          <cell r="R170" t="str">
            <v>Biyoloji</v>
          </cell>
        </row>
        <row r="171">
          <cell r="C171">
            <v>545</v>
          </cell>
          <cell r="D171" t="str">
            <v>ŞENAY GÜNAL</v>
          </cell>
        </row>
        <row r="172">
          <cell r="C172">
            <v>547</v>
          </cell>
          <cell r="D172" t="str">
            <v>HATİCE SOYSAL</v>
          </cell>
          <cell r="R172" t="str">
            <v>Kimya</v>
          </cell>
        </row>
        <row r="173">
          <cell r="C173">
            <v>563</v>
          </cell>
          <cell r="D173" t="str">
            <v>MUSTAFA KAYGISIZ</v>
          </cell>
          <cell r="R173" t="str">
            <v>Fizik</v>
          </cell>
        </row>
        <row r="174">
          <cell r="C174">
            <v>569</v>
          </cell>
          <cell r="D174" t="str">
            <v>KALENDER ERDOĞAN</v>
          </cell>
          <cell r="R174" t="str">
            <v>Matematik</v>
          </cell>
        </row>
        <row r="175">
          <cell r="C175">
            <v>572</v>
          </cell>
          <cell r="D175" t="str">
            <v>MELİKE YAĞAN</v>
          </cell>
          <cell r="R175" t="str">
            <v>İngilizce</v>
          </cell>
        </row>
        <row r="176">
          <cell r="C176">
            <v>579</v>
          </cell>
          <cell r="D176" t="str">
            <v>ÖMER ANIL POLAT</v>
          </cell>
          <cell r="R176" t="str">
            <v>Fizik</v>
          </cell>
        </row>
        <row r="177">
          <cell r="C177">
            <v>580</v>
          </cell>
          <cell r="D177" t="str">
            <v>ELİF YILMAZ</v>
          </cell>
          <cell r="R177" t="str">
            <v>İngilizce</v>
          </cell>
        </row>
        <row r="178">
          <cell r="C178">
            <v>590</v>
          </cell>
          <cell r="D178" t="str">
            <v>GÖKTÜRK FURKAN UZUNLU</v>
          </cell>
          <cell r="R178" t="str">
            <v>Biyoloji</v>
          </cell>
        </row>
        <row r="179">
          <cell r="C179">
            <v>593</v>
          </cell>
          <cell r="D179" t="str">
            <v>HASAN YÜKSEL</v>
          </cell>
          <cell r="R179" t="str">
            <v>İngilizce</v>
          </cell>
        </row>
        <row r="180">
          <cell r="C180">
            <v>603</v>
          </cell>
          <cell r="D180" t="str">
            <v>OĞUZHAN DURMUŞÇELEBİ</v>
          </cell>
          <cell r="R180" t="str">
            <v>Geometri</v>
          </cell>
        </row>
        <row r="181">
          <cell r="C181">
            <v>610</v>
          </cell>
          <cell r="D181" t="str">
            <v>MEHMET ALTAY GÜRBÜZ</v>
          </cell>
          <cell r="R181" t="str">
            <v>Geometri</v>
          </cell>
        </row>
      </sheetData>
      <sheetData sheetId="2">
        <row r="3">
          <cell r="C3">
            <v>19</v>
          </cell>
          <cell r="D3" t="str">
            <v>BURAK AĞINGİL</v>
          </cell>
          <cell r="P3" t="str">
            <v>Matematik</v>
          </cell>
        </row>
        <row r="4">
          <cell r="C4">
            <v>215</v>
          </cell>
          <cell r="D4" t="str">
            <v>METEHAN MEŞELİ</v>
          </cell>
          <cell r="P4" t="str">
            <v>Geometri</v>
          </cell>
        </row>
        <row r="5">
          <cell r="C5">
            <v>230</v>
          </cell>
          <cell r="D5" t="str">
            <v>GAMZE KARABULUT</v>
          </cell>
          <cell r="P5" t="str">
            <v>Tarih</v>
          </cell>
        </row>
        <row r="6">
          <cell r="C6">
            <v>316</v>
          </cell>
          <cell r="D6" t="str">
            <v>TUĞÇE TÜRKOĞLU</v>
          </cell>
          <cell r="P6" t="str">
            <v>Matematik</v>
          </cell>
        </row>
        <row r="7">
          <cell r="C7">
            <v>381</v>
          </cell>
          <cell r="D7" t="str">
            <v>SENA ÖZDEMİR</v>
          </cell>
          <cell r="P7" t="str">
            <v>Tarih</v>
          </cell>
        </row>
        <row r="8">
          <cell r="C8">
            <v>562</v>
          </cell>
          <cell r="D8" t="str">
            <v>AHMET CAN GÜRLEK</v>
          </cell>
          <cell r="P8" t="str">
            <v>Geometri</v>
          </cell>
        </row>
        <row r="9">
          <cell r="C9">
            <v>575</v>
          </cell>
          <cell r="D9" t="str">
            <v>ÖMER OSMAN BURAN</v>
          </cell>
          <cell r="P9" t="str">
            <v>Matematik</v>
          </cell>
        </row>
        <row r="10">
          <cell r="C10">
            <v>545</v>
          </cell>
          <cell r="D10" t="str">
            <v>ŞENAY GÜNAL</v>
          </cell>
          <cell r="P10" t="str">
            <v>Tarih</v>
          </cell>
        </row>
      </sheetData>
      <sheetData sheetId="3">
        <row r="3">
          <cell r="C3">
            <v>29</v>
          </cell>
          <cell r="D3" t="str">
            <v>MERVE YAĞMUR</v>
          </cell>
          <cell r="R3" t="str">
            <v>Geometri</v>
          </cell>
        </row>
        <row r="4">
          <cell r="C4">
            <v>59</v>
          </cell>
          <cell r="D4" t="str">
            <v>MERVE YILMAZ</v>
          </cell>
          <cell r="R4" t="str">
            <v>İnkılap</v>
          </cell>
        </row>
        <row r="5">
          <cell r="C5">
            <v>188</v>
          </cell>
          <cell r="D5" t="str">
            <v>ÇİLEM KARAMAN</v>
          </cell>
          <cell r="R5" t="str">
            <v>Fizik</v>
          </cell>
        </row>
        <row r="6">
          <cell r="C6">
            <v>189</v>
          </cell>
          <cell r="D6" t="str">
            <v>GÖKHAN ÇULFACI</v>
          </cell>
          <cell r="R6" t="str">
            <v>Fizik</v>
          </cell>
        </row>
        <row r="7">
          <cell r="C7">
            <v>191</v>
          </cell>
          <cell r="D7" t="str">
            <v>BURAK ODACI</v>
          </cell>
          <cell r="R7" t="str">
            <v>Edebiyat</v>
          </cell>
        </row>
        <row r="8">
          <cell r="C8">
            <v>193</v>
          </cell>
          <cell r="D8" t="str">
            <v>HÜRMET KÜÇÜKKATIRCI</v>
          </cell>
          <cell r="R8" t="str">
            <v>Geometri</v>
          </cell>
        </row>
        <row r="9">
          <cell r="C9">
            <v>201</v>
          </cell>
          <cell r="D9" t="str">
            <v>MUSTAFA KAHRAMAN</v>
          </cell>
          <cell r="R9" t="str">
            <v>Fizik</v>
          </cell>
        </row>
        <row r="10">
          <cell r="C10">
            <v>217</v>
          </cell>
          <cell r="D10" t="str">
            <v>HÜSEYİN BERK KUZU</v>
          </cell>
          <cell r="R10" t="str">
            <v>Fizik</v>
          </cell>
        </row>
        <row r="11">
          <cell r="C11">
            <v>227</v>
          </cell>
          <cell r="D11" t="str">
            <v>GÜLDENUR SOYLU</v>
          </cell>
          <cell r="R11" t="str">
            <v>Edebiyat</v>
          </cell>
        </row>
        <row r="12">
          <cell r="C12">
            <v>234</v>
          </cell>
          <cell r="D12" t="str">
            <v>EMRE AYDEMİR</v>
          </cell>
          <cell r="R12" t="str">
            <v>Fizik</v>
          </cell>
        </row>
        <row r="13">
          <cell r="C13">
            <v>238</v>
          </cell>
          <cell r="D13" t="str">
            <v>HARUN HAZAR BAHRAN</v>
          </cell>
          <cell r="R13" t="str">
            <v>Fizik</v>
          </cell>
        </row>
        <row r="14">
          <cell r="C14">
            <v>327</v>
          </cell>
          <cell r="D14" t="str">
            <v>ABDULLAH DELİCE</v>
          </cell>
          <cell r="R14" t="str">
            <v>Fizik</v>
          </cell>
        </row>
        <row r="15">
          <cell r="C15">
            <v>354</v>
          </cell>
          <cell r="D15" t="str">
            <v>MEHMET ERMAN</v>
          </cell>
          <cell r="R15" t="str">
            <v>Fizik</v>
          </cell>
        </row>
        <row r="16">
          <cell r="C16">
            <v>357</v>
          </cell>
          <cell r="D16" t="str">
            <v>FURKAN NEZİR KOÇ</v>
          </cell>
          <cell r="R16" t="str">
            <v>Kimya</v>
          </cell>
        </row>
        <row r="17">
          <cell r="C17">
            <v>361</v>
          </cell>
          <cell r="D17" t="str">
            <v>MUSTAFA BURAK KOÇYİĞİT</v>
          </cell>
          <cell r="R17" t="str">
            <v>Felsefe</v>
          </cell>
        </row>
        <row r="18">
          <cell r="C18">
            <v>365</v>
          </cell>
          <cell r="D18" t="str">
            <v>SELİN GÖKÇE ÖZ</v>
          </cell>
          <cell r="R18" t="str">
            <v>İnkılap</v>
          </cell>
        </row>
        <row r="19">
          <cell r="C19">
            <v>369</v>
          </cell>
          <cell r="D19" t="str">
            <v>KÜBRA EKİNCİ</v>
          </cell>
          <cell r="R19" t="str">
            <v>İnkılap</v>
          </cell>
        </row>
        <row r="20">
          <cell r="C20">
            <v>370</v>
          </cell>
          <cell r="D20" t="str">
            <v>OĞUZHAN TAŞ</v>
          </cell>
          <cell r="R20" t="str">
            <v>Fizik</v>
          </cell>
        </row>
        <row r="21">
          <cell r="C21">
            <v>373</v>
          </cell>
          <cell r="D21" t="str">
            <v>MUHAMMED SAİD AYDIN</v>
          </cell>
          <cell r="R21" t="str">
            <v>İngilizce</v>
          </cell>
        </row>
        <row r="22">
          <cell r="C22">
            <v>377</v>
          </cell>
          <cell r="D22" t="str">
            <v>MUSA ERSÖZLÜ</v>
          </cell>
          <cell r="R22" t="str">
            <v>Felsefe</v>
          </cell>
        </row>
        <row r="23">
          <cell r="C23">
            <v>393</v>
          </cell>
          <cell r="D23" t="str">
            <v>EMRE BATUHAN KENGER</v>
          </cell>
          <cell r="R23" t="str">
            <v>Geometri</v>
          </cell>
        </row>
        <row r="24">
          <cell r="C24">
            <v>397</v>
          </cell>
          <cell r="D24" t="str">
            <v>DİNEM SALI</v>
          </cell>
          <cell r="R24" t="str">
            <v>İnkılap</v>
          </cell>
        </row>
        <row r="25">
          <cell r="C25">
            <v>399</v>
          </cell>
          <cell r="D25" t="str">
            <v>ÖYKÜ SU SEZEN</v>
          </cell>
          <cell r="R25" t="str">
            <v>Dil ve Anl</v>
          </cell>
        </row>
        <row r="26">
          <cell r="C26">
            <v>402</v>
          </cell>
          <cell r="D26" t="str">
            <v>BEYZA KARAHÜSEYİN</v>
          </cell>
          <cell r="R26" t="str">
            <v>İnkılap</v>
          </cell>
        </row>
        <row r="27">
          <cell r="C27">
            <v>407</v>
          </cell>
          <cell r="D27" t="str">
            <v>GÜLSÜM AYŞE VAROL</v>
          </cell>
          <cell r="R27" t="str">
            <v>Felsefe</v>
          </cell>
        </row>
        <row r="28">
          <cell r="C28">
            <v>414</v>
          </cell>
          <cell r="D28" t="str">
            <v>BETÜL ATİK</v>
          </cell>
          <cell r="R28" t="str">
            <v>İnkılap</v>
          </cell>
        </row>
        <row r="29">
          <cell r="C29">
            <v>415</v>
          </cell>
          <cell r="D29" t="str">
            <v>CANAN ÖZÇELİK</v>
          </cell>
          <cell r="R29" t="str">
            <v>İnkılap</v>
          </cell>
        </row>
        <row r="30">
          <cell r="C30">
            <v>417</v>
          </cell>
          <cell r="D30" t="str">
            <v>EYYÜP MİRAÇ SARIGÜL</v>
          </cell>
          <cell r="R30" t="str">
            <v>Kimya</v>
          </cell>
        </row>
        <row r="31">
          <cell r="C31">
            <v>423</v>
          </cell>
          <cell r="D31" t="str">
            <v>BATUHAN DENİZ</v>
          </cell>
          <cell r="R31" t="str">
            <v>Fizik</v>
          </cell>
        </row>
        <row r="32">
          <cell r="C32">
            <v>425</v>
          </cell>
          <cell r="D32" t="str">
            <v>MÜESSER ÇOPUR</v>
          </cell>
          <cell r="R32" t="str">
            <v>İngilizce</v>
          </cell>
        </row>
        <row r="34">
          <cell r="C34">
            <v>80</v>
          </cell>
          <cell r="D34" t="str">
            <v>SEDANUR TEKİN</v>
          </cell>
          <cell r="R34" t="str">
            <v>Edebiyat</v>
          </cell>
        </row>
        <row r="35">
          <cell r="C35">
            <v>122</v>
          </cell>
          <cell r="D35" t="str">
            <v>CANER BEKTAŞ</v>
          </cell>
          <cell r="R35" t="str">
            <v>Edebiyat</v>
          </cell>
        </row>
        <row r="36">
          <cell r="C36">
            <v>182</v>
          </cell>
          <cell r="D36" t="str">
            <v>BURAK OĞULCAN SAYGILI</v>
          </cell>
          <cell r="R36" t="str">
            <v>Geometri</v>
          </cell>
        </row>
        <row r="37">
          <cell r="C37">
            <v>185</v>
          </cell>
          <cell r="D37" t="str">
            <v>KÜBRA ÖZDEMİR</v>
          </cell>
          <cell r="R37" t="str">
            <v>Fizik</v>
          </cell>
        </row>
        <row r="38">
          <cell r="C38">
            <v>187</v>
          </cell>
          <cell r="D38" t="str">
            <v>BİLGE ARSLAN</v>
          </cell>
          <cell r="R38" t="str">
            <v>Fizik</v>
          </cell>
        </row>
        <row r="39">
          <cell r="C39">
            <v>194</v>
          </cell>
          <cell r="D39" t="str">
            <v>HATİCE ŞEYMA MARAŞLI</v>
          </cell>
          <cell r="R39" t="str">
            <v>İnkılap</v>
          </cell>
        </row>
        <row r="40">
          <cell r="C40">
            <v>207</v>
          </cell>
          <cell r="D40" t="str">
            <v>EMRE HALICI</v>
          </cell>
          <cell r="R40" t="str">
            <v>Matematik</v>
          </cell>
        </row>
        <row r="41">
          <cell r="C41">
            <v>221</v>
          </cell>
          <cell r="D41" t="str">
            <v>ASLIHAN GÜNGÖRDÜ</v>
          </cell>
          <cell r="R41" t="str">
            <v>Fizik</v>
          </cell>
        </row>
        <row r="42">
          <cell r="C42">
            <v>226</v>
          </cell>
          <cell r="D42" t="str">
            <v>EDA JAN YILMAZ</v>
          </cell>
          <cell r="R42" t="str">
            <v>Fizik</v>
          </cell>
        </row>
        <row r="43">
          <cell r="C43">
            <v>228</v>
          </cell>
          <cell r="D43" t="str">
            <v>AHMET PARAK</v>
          </cell>
          <cell r="R43" t="str">
            <v>Geometri</v>
          </cell>
        </row>
        <row r="44">
          <cell r="C44">
            <v>239</v>
          </cell>
          <cell r="D44" t="str">
            <v>ÖMER FARUK ERSUNGUR</v>
          </cell>
          <cell r="R44" t="str">
            <v>Geometri</v>
          </cell>
        </row>
        <row r="45">
          <cell r="C45">
            <v>260</v>
          </cell>
          <cell r="D45" t="str">
            <v>FATİH EMRE ŞANVERDİ</v>
          </cell>
          <cell r="R45" t="str">
            <v>Fizik</v>
          </cell>
        </row>
        <row r="46">
          <cell r="C46">
            <v>322</v>
          </cell>
          <cell r="D46" t="str">
            <v>Ebru ALTINER</v>
          </cell>
          <cell r="R46" t="str">
            <v>Fizik</v>
          </cell>
        </row>
        <row r="47">
          <cell r="C47">
            <v>340</v>
          </cell>
          <cell r="D47" t="str">
            <v>SÜMEYYE YILDIZ</v>
          </cell>
          <cell r="R47" t="str">
            <v>Fizik</v>
          </cell>
        </row>
        <row r="48">
          <cell r="C48">
            <v>345</v>
          </cell>
          <cell r="D48" t="str">
            <v>MUSA KILIÇ</v>
          </cell>
          <cell r="R48" t="str">
            <v>İngilizce</v>
          </cell>
        </row>
        <row r="49">
          <cell r="C49">
            <v>351</v>
          </cell>
          <cell r="D49" t="str">
            <v>KÜBRA ÇAYLI</v>
          </cell>
          <cell r="R49" t="str">
            <v>Fizik</v>
          </cell>
        </row>
        <row r="50">
          <cell r="C50">
            <v>355</v>
          </cell>
          <cell r="D50" t="str">
            <v>SAFİYE FİGEN</v>
          </cell>
          <cell r="R50" t="str">
            <v>Fizik</v>
          </cell>
        </row>
        <row r="51">
          <cell r="C51">
            <v>356</v>
          </cell>
          <cell r="D51" t="str">
            <v>MERVE KADIOĞLUGİL</v>
          </cell>
          <cell r="R51" t="str">
            <v>İngilizce</v>
          </cell>
        </row>
        <row r="52">
          <cell r="C52">
            <v>366</v>
          </cell>
          <cell r="D52" t="str">
            <v>MÜGE ERSAYDI</v>
          </cell>
          <cell r="R52" t="str">
            <v>Geometri</v>
          </cell>
        </row>
        <row r="53">
          <cell r="C53">
            <v>375</v>
          </cell>
          <cell r="D53" t="str">
            <v>SEVİM HANÇER</v>
          </cell>
          <cell r="R53" t="str">
            <v>İngilizce</v>
          </cell>
        </row>
        <row r="54">
          <cell r="C54">
            <v>380</v>
          </cell>
          <cell r="D54" t="str">
            <v>ESMA EMRE</v>
          </cell>
          <cell r="R54" t="str">
            <v>Fizik</v>
          </cell>
        </row>
        <row r="55">
          <cell r="C55">
            <v>400</v>
          </cell>
          <cell r="D55" t="str">
            <v>MÜCAHİD ÜSTÜN</v>
          </cell>
          <cell r="R55" t="str">
            <v>İngilizce</v>
          </cell>
        </row>
        <row r="56">
          <cell r="C56">
            <v>419</v>
          </cell>
          <cell r="D56" t="str">
            <v>ÖZGE ÖZGER</v>
          </cell>
          <cell r="R56" t="str">
            <v>Geometri</v>
          </cell>
        </row>
        <row r="57">
          <cell r="C57">
            <v>421</v>
          </cell>
          <cell r="D57" t="str">
            <v>TOLGA KARPUZ</v>
          </cell>
          <cell r="R57" t="str">
            <v>Geometri</v>
          </cell>
        </row>
        <row r="58">
          <cell r="C58">
            <v>424</v>
          </cell>
          <cell r="D58" t="str">
            <v>FATMANUR AKSÖZ</v>
          </cell>
          <cell r="R58" t="str">
            <v>Fizik</v>
          </cell>
        </row>
        <row r="59">
          <cell r="C59">
            <v>426</v>
          </cell>
          <cell r="D59" t="str">
            <v>DİDEM HAZAL KARACA</v>
          </cell>
          <cell r="R59" t="str">
            <v>Fizik</v>
          </cell>
        </row>
        <row r="60">
          <cell r="C60">
            <v>433</v>
          </cell>
          <cell r="D60" t="str">
            <v>OĞUZHAN DENİZ TAŞCI</v>
          </cell>
          <cell r="R60" t="str">
            <v>Geometri</v>
          </cell>
        </row>
        <row r="61">
          <cell r="C61">
            <v>439</v>
          </cell>
          <cell r="D61" t="str">
            <v>FURKAN EMİN ÖZÇİNİ</v>
          </cell>
          <cell r="R61" t="str">
            <v>Matematik</v>
          </cell>
        </row>
        <row r="62">
          <cell r="C62">
            <v>442</v>
          </cell>
          <cell r="D62" t="str">
            <v>MERVE NUR KILIÇ</v>
          </cell>
          <cell r="R62" t="str">
            <v>İngilizce</v>
          </cell>
        </row>
        <row r="63">
          <cell r="C63">
            <v>445</v>
          </cell>
          <cell r="D63" t="str">
            <v>MEHMET KÜTAHNECİ</v>
          </cell>
          <cell r="R63" t="str">
            <v>İngilizce</v>
          </cell>
        </row>
        <row r="65">
          <cell r="C65">
            <v>114</v>
          </cell>
          <cell r="D65" t="str">
            <v>FURKAN YILMAZ</v>
          </cell>
          <cell r="R65" t="str">
            <v>Geometri</v>
          </cell>
        </row>
        <row r="66">
          <cell r="C66">
            <v>150</v>
          </cell>
          <cell r="D66" t="str">
            <v>MERT ÇOKÇA</v>
          </cell>
          <cell r="R66" t="str">
            <v>Fizik</v>
          </cell>
        </row>
        <row r="67">
          <cell r="C67">
            <v>197</v>
          </cell>
          <cell r="D67" t="str">
            <v>SEDA SOLMAZ</v>
          </cell>
          <cell r="R67" t="str">
            <v>Fizik</v>
          </cell>
        </row>
        <row r="68">
          <cell r="C68">
            <v>205</v>
          </cell>
          <cell r="D68" t="str">
            <v>MERVE KILIÇ</v>
          </cell>
          <cell r="R68" t="str">
            <v>Fizik</v>
          </cell>
        </row>
        <row r="69">
          <cell r="C69">
            <v>210</v>
          </cell>
          <cell r="D69" t="str">
            <v>AYŞENUR KARAÇAM</v>
          </cell>
          <cell r="R69" t="str">
            <v>Geometri</v>
          </cell>
        </row>
        <row r="70">
          <cell r="C70">
            <v>219</v>
          </cell>
          <cell r="D70" t="str">
            <v>ÖMER FURKAN ŞAHİN</v>
          </cell>
          <cell r="R70" t="str">
            <v>Edebiyat</v>
          </cell>
        </row>
        <row r="71">
          <cell r="C71">
            <v>231</v>
          </cell>
          <cell r="D71" t="str">
            <v>FATMA BEŞLER</v>
          </cell>
          <cell r="R71" t="str">
            <v>İngilizce</v>
          </cell>
        </row>
        <row r="72">
          <cell r="C72">
            <v>233</v>
          </cell>
          <cell r="D72" t="str">
            <v>EREN ORHAN</v>
          </cell>
          <cell r="R72" t="str">
            <v>İngilizce</v>
          </cell>
        </row>
        <row r="73">
          <cell r="C73">
            <v>255</v>
          </cell>
          <cell r="D73" t="str">
            <v>KÜBRA ÖZÇANDIR</v>
          </cell>
          <cell r="R73" t="str">
            <v>Fizik</v>
          </cell>
        </row>
        <row r="74">
          <cell r="C74">
            <v>318</v>
          </cell>
          <cell r="D74" t="str">
            <v>MESUT ÜLKEN</v>
          </cell>
          <cell r="R74" t="str">
            <v>Geometri</v>
          </cell>
        </row>
        <row r="75">
          <cell r="C75">
            <v>319</v>
          </cell>
          <cell r="D75" t="str">
            <v>ALİ KAYALI</v>
          </cell>
          <cell r="R75" t="str">
            <v>Geometri</v>
          </cell>
        </row>
        <row r="76">
          <cell r="C76">
            <v>324</v>
          </cell>
          <cell r="D76" t="str">
            <v>ORHAN TURAN</v>
          </cell>
          <cell r="R76" t="str">
            <v>İngilizce</v>
          </cell>
        </row>
        <row r="77">
          <cell r="C77">
            <v>333</v>
          </cell>
          <cell r="D77" t="str">
            <v>MERVE GÜL ULU</v>
          </cell>
          <cell r="R77" t="str">
            <v>İngilizce</v>
          </cell>
        </row>
        <row r="78">
          <cell r="C78">
            <v>353</v>
          </cell>
          <cell r="D78" t="str">
            <v>EDA GÖK</v>
          </cell>
          <cell r="R78" t="str">
            <v>Dil ve Anl.</v>
          </cell>
        </row>
        <row r="79">
          <cell r="C79">
            <v>358</v>
          </cell>
          <cell r="D79" t="str">
            <v>HÜSEYİN DİKİCİ</v>
          </cell>
          <cell r="R79" t="str">
            <v>Fizik</v>
          </cell>
        </row>
        <row r="80">
          <cell r="C80">
            <v>359</v>
          </cell>
          <cell r="D80" t="str">
            <v>MAKBULE GÖZKENÇ</v>
          </cell>
          <cell r="R80" t="str">
            <v>Fizik</v>
          </cell>
        </row>
        <row r="81">
          <cell r="C81">
            <v>362</v>
          </cell>
          <cell r="D81" t="str">
            <v>MUHAMMET NAVRUZ</v>
          </cell>
          <cell r="R81" t="str">
            <v>Biyoloji</v>
          </cell>
        </row>
        <row r="82">
          <cell r="C82">
            <v>367</v>
          </cell>
          <cell r="D82" t="str">
            <v>HATİCE SARIOĞLU</v>
          </cell>
          <cell r="R82" t="str">
            <v>Geometri</v>
          </cell>
        </row>
        <row r="83">
          <cell r="C83">
            <v>371</v>
          </cell>
          <cell r="D83" t="str">
            <v>SEZER KILIÇ</v>
          </cell>
          <cell r="R83" t="str">
            <v>İngilizce</v>
          </cell>
        </row>
        <row r="84">
          <cell r="C84">
            <v>376</v>
          </cell>
          <cell r="D84" t="str">
            <v>FURKAN KIZILTOPRAK</v>
          </cell>
          <cell r="R84" t="str">
            <v>Edebiyat</v>
          </cell>
        </row>
        <row r="85">
          <cell r="C85">
            <v>382</v>
          </cell>
          <cell r="D85" t="str">
            <v>DİLAY YAVUZ</v>
          </cell>
          <cell r="R85" t="str">
            <v>Geometri</v>
          </cell>
        </row>
        <row r="86">
          <cell r="C86">
            <v>383</v>
          </cell>
          <cell r="D86" t="str">
            <v>ENES YILDIZ</v>
          </cell>
          <cell r="R86" t="str">
            <v>Edebiyat</v>
          </cell>
        </row>
        <row r="87">
          <cell r="C87">
            <v>386</v>
          </cell>
          <cell r="D87" t="str">
            <v>ÖZGE ÖZEL</v>
          </cell>
          <cell r="R87" t="str">
            <v>Edebiyat</v>
          </cell>
        </row>
        <row r="88">
          <cell r="C88">
            <v>392</v>
          </cell>
          <cell r="D88" t="str">
            <v>SELVET AKKAPLAN</v>
          </cell>
          <cell r="R88" t="str">
            <v>Fizik</v>
          </cell>
        </row>
        <row r="89">
          <cell r="C89">
            <v>394</v>
          </cell>
          <cell r="D89" t="str">
            <v>MUHAMMED ÇAĞRI POLAT</v>
          </cell>
          <cell r="R89" t="str">
            <v>Matematik</v>
          </cell>
        </row>
        <row r="90">
          <cell r="C90">
            <v>428</v>
          </cell>
          <cell r="D90" t="str">
            <v>KADRİYE ÇADIRCI</v>
          </cell>
          <cell r="R90" t="str">
            <v>Dil ve Anl.</v>
          </cell>
        </row>
        <row r="91">
          <cell r="C91">
            <v>458</v>
          </cell>
          <cell r="D91" t="str">
            <v>MEHMET BUĞRA HANÇERLİOĞLU</v>
          </cell>
          <cell r="R91" t="str">
            <v>İngilizce</v>
          </cell>
        </row>
        <row r="92">
          <cell r="C92">
            <v>478</v>
          </cell>
          <cell r="D92" t="str">
            <v>MELTEM KÜBRA ÜSTÜNBAŞ</v>
          </cell>
          <cell r="R92" t="str">
            <v>Fizik</v>
          </cell>
        </row>
        <row r="93">
          <cell r="D93" t="str">
            <v>Gökhan ERZİN</v>
          </cell>
          <cell r="R93" t="str">
            <v>Fizik</v>
          </cell>
        </row>
        <row r="94">
          <cell r="D94" t="str">
            <v>Ersen KOZAN</v>
          </cell>
          <cell r="R94" t="str">
            <v>İnkılap</v>
          </cell>
        </row>
        <row r="96">
          <cell r="C96">
            <v>1</v>
          </cell>
          <cell r="D96" t="str">
            <v>ONUR SAMED YEŞİLTAŞ</v>
          </cell>
          <cell r="R96" t="str">
            <v>Geometri</v>
          </cell>
        </row>
        <row r="97">
          <cell r="C97">
            <v>13</v>
          </cell>
          <cell r="D97" t="str">
            <v>AYŞE NUR PALUT</v>
          </cell>
          <cell r="R97" t="str">
            <v>Matematik</v>
          </cell>
        </row>
        <row r="98">
          <cell r="C98">
            <v>26</v>
          </cell>
          <cell r="D98" t="str">
            <v>SAİD BURAK SEYFİ</v>
          </cell>
          <cell r="R98" t="str">
            <v>Geometri</v>
          </cell>
        </row>
        <row r="99">
          <cell r="C99">
            <v>149</v>
          </cell>
          <cell r="D99" t="str">
            <v>BEKİR BÜYÜKÇELİK</v>
          </cell>
          <cell r="R99" t="str">
            <v>Geometri</v>
          </cell>
        </row>
        <row r="100">
          <cell r="C100">
            <v>170</v>
          </cell>
          <cell r="D100" t="str">
            <v>YUSUF AYDIN</v>
          </cell>
          <cell r="R100" t="str">
            <v>Geometri</v>
          </cell>
        </row>
        <row r="101">
          <cell r="C101">
            <v>180</v>
          </cell>
          <cell r="D101" t="str">
            <v>CANSU ZEYNEP KARTAL</v>
          </cell>
          <cell r="R101" t="str">
            <v>Fizik</v>
          </cell>
        </row>
        <row r="102">
          <cell r="C102">
            <v>195</v>
          </cell>
          <cell r="D102" t="str">
            <v>MEHMET KILIÇ</v>
          </cell>
          <cell r="R102" t="str">
            <v>Edebiyat</v>
          </cell>
        </row>
        <row r="103">
          <cell r="C103">
            <v>214</v>
          </cell>
          <cell r="D103" t="str">
            <v>İBRAHİM GÜNGEN</v>
          </cell>
          <cell r="R103" t="str">
            <v>İngilizce</v>
          </cell>
        </row>
        <row r="104">
          <cell r="C104">
            <v>218</v>
          </cell>
          <cell r="D104" t="str">
            <v>MEFTUNE UYAR</v>
          </cell>
          <cell r="R104" t="str">
            <v>İngilizce</v>
          </cell>
        </row>
        <row r="105">
          <cell r="C105">
            <v>224</v>
          </cell>
          <cell r="D105" t="str">
            <v>EFECAN ERKİLET</v>
          </cell>
          <cell r="R105" t="str">
            <v>Geometri</v>
          </cell>
        </row>
        <row r="106">
          <cell r="C106">
            <v>229</v>
          </cell>
          <cell r="D106" t="str">
            <v>MUALLA İNCİALAN</v>
          </cell>
          <cell r="R106" t="str">
            <v>Dil ve Anl.</v>
          </cell>
        </row>
        <row r="107">
          <cell r="C107">
            <v>256</v>
          </cell>
          <cell r="D107" t="str">
            <v>NAVRUZ NUR ALDEMİR</v>
          </cell>
          <cell r="R107" t="str">
            <v>Fizik</v>
          </cell>
        </row>
        <row r="108">
          <cell r="C108">
            <v>346</v>
          </cell>
          <cell r="D108" t="str">
            <v>BUSE NAZ ÇANDIR</v>
          </cell>
          <cell r="R108" t="str">
            <v>Fizik</v>
          </cell>
        </row>
        <row r="109">
          <cell r="C109">
            <v>347</v>
          </cell>
          <cell r="D109" t="str">
            <v>AHMET ARAL</v>
          </cell>
          <cell r="R109" t="str">
            <v>Geometri</v>
          </cell>
        </row>
        <row r="110">
          <cell r="C110">
            <v>348</v>
          </cell>
          <cell r="D110" t="str">
            <v>HASGÜL YEŞİLYURT</v>
          </cell>
          <cell r="R110" t="str">
            <v>Dil ve Anl.</v>
          </cell>
        </row>
        <row r="111">
          <cell r="C111">
            <v>350</v>
          </cell>
          <cell r="D111" t="str">
            <v>CANER CAMBAZ</v>
          </cell>
          <cell r="R111" t="str">
            <v>Fizik</v>
          </cell>
        </row>
        <row r="112">
          <cell r="C112">
            <v>360</v>
          </cell>
          <cell r="D112" t="str">
            <v>MEHMET EMRE KARACABEY</v>
          </cell>
          <cell r="R112" t="str">
            <v>İngilizce</v>
          </cell>
        </row>
        <row r="113">
          <cell r="C113">
            <v>384</v>
          </cell>
          <cell r="D113" t="str">
            <v>OĞUZHAN ÜNSAL</v>
          </cell>
          <cell r="R113" t="str">
            <v>İngilizce</v>
          </cell>
        </row>
        <row r="114">
          <cell r="C114">
            <v>388</v>
          </cell>
          <cell r="D114" t="str">
            <v>MUSTAFA ARMUT</v>
          </cell>
          <cell r="R114" t="str">
            <v>Matematik</v>
          </cell>
        </row>
        <row r="115">
          <cell r="C115">
            <v>390</v>
          </cell>
          <cell r="D115" t="str">
            <v>HANDE SAĞLAM</v>
          </cell>
          <cell r="R115" t="str">
            <v>Matematik</v>
          </cell>
        </row>
        <row r="116">
          <cell r="C116">
            <v>396</v>
          </cell>
          <cell r="D116" t="str">
            <v>NİMET AKKAYA</v>
          </cell>
          <cell r="R116" t="str">
            <v>İngilizce</v>
          </cell>
        </row>
        <row r="117">
          <cell r="C117">
            <v>398</v>
          </cell>
          <cell r="D117" t="str">
            <v>KÜBRA YILDIRIM</v>
          </cell>
          <cell r="R117" t="str">
            <v>Geometri</v>
          </cell>
        </row>
        <row r="118">
          <cell r="C118">
            <v>416</v>
          </cell>
          <cell r="D118" t="str">
            <v>MERVE YALÇIN</v>
          </cell>
          <cell r="R118" t="str">
            <v>Matematik</v>
          </cell>
        </row>
        <row r="119">
          <cell r="C119">
            <v>420</v>
          </cell>
          <cell r="D119" t="str">
            <v>MEDİNE SİNEM ÖZYÜREK</v>
          </cell>
          <cell r="R119" t="str">
            <v>Felsefe</v>
          </cell>
        </row>
        <row r="120">
          <cell r="C120">
            <v>429</v>
          </cell>
          <cell r="D120" t="str">
            <v>METE KAAN KARACA</v>
          </cell>
          <cell r="R120" t="str">
            <v>Matematik</v>
          </cell>
        </row>
        <row r="121">
          <cell r="C121">
            <v>434</v>
          </cell>
          <cell r="D121" t="str">
            <v>AYSİMA UĞURLU</v>
          </cell>
          <cell r="R121" t="str">
            <v>İngilizce</v>
          </cell>
        </row>
        <row r="122">
          <cell r="C122">
            <v>438</v>
          </cell>
          <cell r="D122" t="str">
            <v>ÖZDE AFŞAR</v>
          </cell>
          <cell r="R122" t="str">
            <v>Dil ve Anl.</v>
          </cell>
        </row>
        <row r="123">
          <cell r="C123">
            <v>444</v>
          </cell>
          <cell r="D123" t="str">
            <v>AHMET FURKAN YÜCEL</v>
          </cell>
          <cell r="R123" t="str">
            <v>Geometri</v>
          </cell>
        </row>
        <row r="124">
          <cell r="C124">
            <v>448</v>
          </cell>
          <cell r="D124" t="str">
            <v>HABİBE NUR KOÇAK</v>
          </cell>
          <cell r="R124" t="str">
            <v>İngilizce</v>
          </cell>
        </row>
        <row r="125">
          <cell r="C125">
            <v>451</v>
          </cell>
          <cell r="D125" t="str">
            <v>MERYEM CANAN DURAK</v>
          </cell>
          <cell r="R125" t="str">
            <v>İngilizce</v>
          </cell>
        </row>
        <row r="127">
          <cell r="C127">
            <v>3</v>
          </cell>
          <cell r="D127" t="str">
            <v>FURKAN COŞKUN</v>
          </cell>
          <cell r="R127" t="str">
            <v>Fizik</v>
          </cell>
        </row>
        <row r="128">
          <cell r="C128">
            <v>11</v>
          </cell>
          <cell r="D128" t="str">
            <v>HÜSEYİN YİĞİTOĞLU</v>
          </cell>
          <cell r="R128" t="str">
            <v>Fizik</v>
          </cell>
        </row>
        <row r="129">
          <cell r="C129">
            <v>141</v>
          </cell>
          <cell r="D129" t="str">
            <v>MUSTAFA AYVAZOĞLU</v>
          </cell>
          <cell r="R129" t="str">
            <v>İnkılap</v>
          </cell>
        </row>
        <row r="130">
          <cell r="C130">
            <v>147</v>
          </cell>
          <cell r="D130" t="str">
            <v>AHMET YAVUZ KARAHAN</v>
          </cell>
          <cell r="R130" t="str">
            <v>Matematik</v>
          </cell>
        </row>
        <row r="131">
          <cell r="C131">
            <v>162</v>
          </cell>
          <cell r="D131" t="str">
            <v>NECLA HARMAN</v>
          </cell>
          <cell r="R131" t="str">
            <v>Geometri</v>
          </cell>
        </row>
        <row r="132">
          <cell r="C132">
            <v>192</v>
          </cell>
          <cell r="D132" t="str">
            <v>PELİN ÇAĞLAR</v>
          </cell>
          <cell r="R132" t="str">
            <v>İngilizce</v>
          </cell>
        </row>
        <row r="133">
          <cell r="C133">
            <v>199</v>
          </cell>
          <cell r="D133" t="str">
            <v>KÜBRA NUR İŞÇİ</v>
          </cell>
          <cell r="R133" t="str">
            <v>Geometri</v>
          </cell>
        </row>
        <row r="134">
          <cell r="C134">
            <v>202</v>
          </cell>
          <cell r="D134" t="str">
            <v>ŞEYMA SELEN AYDEMİR</v>
          </cell>
          <cell r="R134" t="str">
            <v>Geometri</v>
          </cell>
        </row>
        <row r="135">
          <cell r="C135">
            <v>211</v>
          </cell>
          <cell r="D135" t="str">
            <v>HAMZA KARAKILIÇ</v>
          </cell>
          <cell r="R135" t="str">
            <v>İngilizce</v>
          </cell>
        </row>
        <row r="136">
          <cell r="C136">
            <v>212</v>
          </cell>
          <cell r="D136" t="str">
            <v>FATMA BETÜL GÖKSÜN</v>
          </cell>
          <cell r="R136" t="str">
            <v>Geometri</v>
          </cell>
        </row>
        <row r="137">
          <cell r="C137">
            <v>220</v>
          </cell>
          <cell r="D137" t="str">
            <v>ALPEREN ÜNALAN</v>
          </cell>
          <cell r="R137" t="str">
            <v>Fizik</v>
          </cell>
        </row>
        <row r="138">
          <cell r="C138">
            <v>222</v>
          </cell>
          <cell r="D138" t="str">
            <v>ŞEBNEM USLU</v>
          </cell>
          <cell r="R138" t="str">
            <v>İngilizce</v>
          </cell>
        </row>
        <row r="139">
          <cell r="C139">
            <v>235</v>
          </cell>
          <cell r="D139" t="str">
            <v>GÜPSE CANPOLAT</v>
          </cell>
          <cell r="R139" t="str">
            <v>Kimya</v>
          </cell>
        </row>
        <row r="140">
          <cell r="C140">
            <v>236</v>
          </cell>
          <cell r="D140" t="str">
            <v>EMİNE ALTIN ŞANLI</v>
          </cell>
          <cell r="R140" t="str">
            <v>Geometri</v>
          </cell>
        </row>
        <row r="141">
          <cell r="C141">
            <v>237</v>
          </cell>
          <cell r="D141" t="str">
            <v>ADEM KAYGISIZ</v>
          </cell>
          <cell r="R141" t="str">
            <v>İngilizce</v>
          </cell>
        </row>
        <row r="142">
          <cell r="C142">
            <v>339</v>
          </cell>
          <cell r="D142" t="str">
            <v>MERVE BAYAR</v>
          </cell>
          <cell r="R142" t="str">
            <v>Fizik</v>
          </cell>
        </row>
        <row r="143">
          <cell r="C143">
            <v>374</v>
          </cell>
          <cell r="D143" t="str">
            <v>FATMA FULDAN ERDOĞAN</v>
          </cell>
          <cell r="R143" t="str">
            <v>Fizik</v>
          </cell>
        </row>
        <row r="144">
          <cell r="C144">
            <v>391</v>
          </cell>
          <cell r="D144" t="str">
            <v>ADEM SINAĞ</v>
          </cell>
          <cell r="R144" t="str">
            <v>İngilizce</v>
          </cell>
        </row>
        <row r="145">
          <cell r="C145">
            <v>395</v>
          </cell>
          <cell r="D145" t="str">
            <v>MERVEHATUN BOYRAZ</v>
          </cell>
          <cell r="R145" t="str">
            <v>İngilizce</v>
          </cell>
        </row>
        <row r="146">
          <cell r="C146">
            <v>401</v>
          </cell>
          <cell r="D146" t="str">
            <v>ABDURRAHİM FURKAN BERBERO</v>
          </cell>
          <cell r="R146" t="str">
            <v>İngilizce</v>
          </cell>
        </row>
        <row r="147">
          <cell r="C147">
            <v>403</v>
          </cell>
          <cell r="D147" t="str">
            <v>BERNA ULUÇAY</v>
          </cell>
          <cell r="R147" t="str">
            <v>Kimya</v>
          </cell>
        </row>
        <row r="148">
          <cell r="C148">
            <v>404</v>
          </cell>
          <cell r="D148" t="str">
            <v>MEHMET DENİZ ERTÜZ</v>
          </cell>
          <cell r="R148" t="str">
            <v>Geometri</v>
          </cell>
        </row>
        <row r="149">
          <cell r="C149">
            <v>411</v>
          </cell>
          <cell r="D149" t="str">
            <v>ALPER METE AVŞAROĞLU</v>
          </cell>
          <cell r="R149" t="str">
            <v>İngilizce</v>
          </cell>
        </row>
        <row r="150">
          <cell r="C150">
            <v>436</v>
          </cell>
          <cell r="D150" t="str">
            <v>YASİN KAAN KAYA</v>
          </cell>
          <cell r="R150" t="str">
            <v>Fizik</v>
          </cell>
        </row>
        <row r="151">
          <cell r="C151">
            <v>447</v>
          </cell>
          <cell r="D151" t="str">
            <v>ESRA GÜN</v>
          </cell>
          <cell r="R151" t="str">
            <v>Kimya</v>
          </cell>
        </row>
        <row r="152">
          <cell r="C152">
            <v>449</v>
          </cell>
          <cell r="D152" t="str">
            <v>TURAN BAYAT</v>
          </cell>
          <cell r="R152" t="str">
            <v>Fizik</v>
          </cell>
        </row>
        <row r="153">
          <cell r="C153">
            <v>631</v>
          </cell>
          <cell r="D153" t="str">
            <v>M.EMRE SAY</v>
          </cell>
          <cell r="R153" t="str">
            <v>İngilizce</v>
          </cell>
        </row>
        <row r="154">
          <cell r="C154">
            <v>634</v>
          </cell>
          <cell r="D154" t="str">
            <v>R. EMİR GÜPGÜPOĞLU</v>
          </cell>
          <cell r="R154" t="str">
            <v>Matematik</v>
          </cell>
        </row>
        <row r="155">
          <cell r="C155">
            <v>635</v>
          </cell>
          <cell r="D155" t="str">
            <v>H. BURAK DEDEOĞLU</v>
          </cell>
          <cell r="R155" t="str">
            <v>Geometri</v>
          </cell>
        </row>
        <row r="156">
          <cell r="C156">
            <v>636</v>
          </cell>
          <cell r="D156" t="str">
            <v>ELMAS MUR</v>
          </cell>
          <cell r="R156" t="str">
            <v>İngilizce</v>
          </cell>
        </row>
      </sheetData>
      <sheetData sheetId="4">
        <row r="3">
          <cell r="C3">
            <v>181</v>
          </cell>
          <cell r="D3" t="str">
            <v>CUMHUR ŞENAVCI</v>
          </cell>
          <cell r="Q3" t="str">
            <v>Felsefe</v>
          </cell>
        </row>
        <row r="4">
          <cell r="C4">
            <v>206</v>
          </cell>
          <cell r="D4" t="str">
            <v>SÜLEYMAN ŞİGAN</v>
          </cell>
          <cell r="Q4" t="str">
            <v>Geometri</v>
          </cell>
        </row>
        <row r="5">
          <cell r="C5">
            <v>254</v>
          </cell>
          <cell r="D5" t="str">
            <v>BEYZA İĞDECİ</v>
          </cell>
          <cell r="Q5" t="str">
            <v>Matematik</v>
          </cell>
        </row>
        <row r="6">
          <cell r="C6">
            <v>278</v>
          </cell>
          <cell r="D6" t="str">
            <v>NAMIK KEMAL ÇELİKADAM</v>
          </cell>
          <cell r="Q6" t="str">
            <v>Matematik</v>
          </cell>
        </row>
        <row r="7">
          <cell r="C7">
            <v>418</v>
          </cell>
          <cell r="D7" t="str">
            <v>EREN UZUNHİSARCIKLI</v>
          </cell>
          <cell r="Q7" t="str">
            <v>Edebiyat</v>
          </cell>
        </row>
        <row r="8">
          <cell r="C8">
            <v>431</v>
          </cell>
          <cell r="D8" t="str">
            <v>MUTEBER MERVE KAPLAN</v>
          </cell>
          <cell r="Q8" t="str">
            <v>Geometri</v>
          </cell>
        </row>
        <row r="9">
          <cell r="C9">
            <v>437</v>
          </cell>
          <cell r="D9" t="str">
            <v>MUHAMMED SEYİT İMİR</v>
          </cell>
          <cell r="Q9" t="str">
            <v>Geometri</v>
          </cell>
        </row>
        <row r="10">
          <cell r="C10">
            <v>465</v>
          </cell>
          <cell r="D10" t="str">
            <v>MERVE ŞAHİN</v>
          </cell>
          <cell r="Q10" t="str">
            <v>İngilizce</v>
          </cell>
        </row>
        <row r="11">
          <cell r="C11">
            <v>637</v>
          </cell>
          <cell r="D11" t="str">
            <v>SADULLAH SERTAÇ SAYER</v>
          </cell>
          <cell r="Q11" t="str">
            <v>Matematik</v>
          </cell>
        </row>
        <row r="12">
          <cell r="C12">
            <v>638</v>
          </cell>
          <cell r="D12" t="str">
            <v>ŞEYMA BARIŞKAN</v>
          </cell>
          <cell r="Q12" t="str">
            <v>İngilizce</v>
          </cell>
        </row>
        <row r="13">
          <cell r="C13">
            <v>639</v>
          </cell>
          <cell r="D13" t="str">
            <v>ENES TEMİR</v>
          </cell>
          <cell r="Q13" t="str">
            <v>İngilizce</v>
          </cell>
        </row>
        <row r="14">
          <cell r="C14">
            <v>641</v>
          </cell>
          <cell r="D14" t="str">
            <v>BUKAN KOÇYİĞİT</v>
          </cell>
          <cell r="Q14" t="str">
            <v>Matematik</v>
          </cell>
        </row>
        <row r="15">
          <cell r="C15">
            <v>642</v>
          </cell>
          <cell r="D15" t="str">
            <v>YAĞMUR POLAT</v>
          </cell>
          <cell r="Q15" t="str">
            <v>Felsefe</v>
          </cell>
        </row>
        <row r="16">
          <cell r="C16">
            <v>643</v>
          </cell>
          <cell r="D16" t="str">
            <v>HÜSEYİN YAĞAN</v>
          </cell>
          <cell r="Q16" t="str">
            <v>Edebiyat</v>
          </cell>
        </row>
        <row r="17">
          <cell r="C17">
            <v>644</v>
          </cell>
          <cell r="D17" t="str">
            <v>TUNAHAN ALTUN</v>
          </cell>
          <cell r="Q17" t="str">
            <v>Edebiyat</v>
          </cell>
        </row>
        <row r="18">
          <cell r="C18">
            <v>645</v>
          </cell>
          <cell r="D18" t="str">
            <v>BURCU DİLEKLİ</v>
          </cell>
          <cell r="Q18" t="str">
            <v>İngilizce</v>
          </cell>
        </row>
        <row r="19">
          <cell r="C19">
            <v>646</v>
          </cell>
          <cell r="D19" t="str">
            <v>HARUN DUMLU</v>
          </cell>
          <cell r="Q19" t="str">
            <v>Matematik</v>
          </cell>
        </row>
        <row r="20">
          <cell r="C20">
            <v>647</v>
          </cell>
          <cell r="D20" t="str">
            <v>VOLKAN ALTUNER</v>
          </cell>
          <cell r="Q20" t="str">
            <v>İngilizce</v>
          </cell>
        </row>
        <row r="21">
          <cell r="C21">
            <v>648</v>
          </cell>
          <cell r="D21" t="str">
            <v>YAŞAR TUĞRUL ERCAN</v>
          </cell>
          <cell r="Q21" t="str">
            <v>Matematik</v>
          </cell>
        </row>
        <row r="22">
          <cell r="C22">
            <v>652</v>
          </cell>
          <cell r="D22" t="str">
            <v>ÖMER ÖZDEMİR</v>
          </cell>
          <cell r="Q22" t="str">
            <v>İngilizce</v>
          </cell>
        </row>
      </sheetData>
      <sheetData sheetId="5">
        <row r="3">
          <cell r="C3">
            <v>6</v>
          </cell>
          <cell r="D3" t="str">
            <v>NURGÜL AVCI</v>
          </cell>
          <cell r="F3">
            <v>2</v>
          </cell>
          <cell r="I3">
            <v>5</v>
          </cell>
          <cell r="L3">
            <v>1</v>
          </cell>
          <cell r="N3">
            <v>4</v>
          </cell>
          <cell r="O3">
            <v>3</v>
          </cell>
          <cell r="R3" t="str">
            <v>Kimya</v>
          </cell>
        </row>
        <row r="4">
          <cell r="C4">
            <v>7</v>
          </cell>
          <cell r="D4" t="str">
            <v>FATMA TOKAT</v>
          </cell>
          <cell r="F4">
            <v>2</v>
          </cell>
          <cell r="J4">
            <v>3</v>
          </cell>
          <cell r="K4">
            <v>4</v>
          </cell>
          <cell r="N4">
            <v>1</v>
          </cell>
          <cell r="P4">
            <v>2</v>
          </cell>
          <cell r="Q4">
            <v>5</v>
          </cell>
          <cell r="R4" t="str">
            <v>Dil ve Anl.</v>
          </cell>
        </row>
        <row r="5">
          <cell r="C5">
            <v>17</v>
          </cell>
          <cell r="D5" t="str">
            <v>SENA GÜLSAĞIR</v>
          </cell>
          <cell r="E5">
            <v>3</v>
          </cell>
          <cell r="J5">
            <v>1</v>
          </cell>
          <cell r="N5">
            <v>5</v>
          </cell>
          <cell r="O5">
            <v>4</v>
          </cell>
          <cell r="R5" t="str">
            <v>Matematik</v>
          </cell>
        </row>
        <row r="6">
          <cell r="C6">
            <v>36</v>
          </cell>
          <cell r="D6" t="str">
            <v>KÜBRA ÖKSÜZ</v>
          </cell>
          <cell r="E6">
            <v>3</v>
          </cell>
          <cell r="F6">
            <v>2</v>
          </cell>
          <cell r="J6">
            <v>5</v>
          </cell>
          <cell r="L6">
            <v>1</v>
          </cell>
          <cell r="N6">
            <v>4</v>
          </cell>
          <cell r="R6" t="str">
            <v>Kimya</v>
          </cell>
        </row>
        <row r="7">
          <cell r="C7">
            <v>78</v>
          </cell>
          <cell r="D7" t="str">
            <v>ERHAN CENGİZ</v>
          </cell>
          <cell r="F7">
            <v>3</v>
          </cell>
          <cell r="I7">
            <v>2</v>
          </cell>
          <cell r="J7">
            <v>1</v>
          </cell>
          <cell r="L7">
            <v>4</v>
          </cell>
          <cell r="N7">
            <v>5</v>
          </cell>
          <cell r="R7" t="str">
            <v>Analitik Geo</v>
          </cell>
        </row>
        <row r="8">
          <cell r="C8">
            <v>105</v>
          </cell>
          <cell r="D8" t="str">
            <v>HADİ SUNA</v>
          </cell>
          <cell r="F8">
            <v>1</v>
          </cell>
          <cell r="H8">
            <v>3</v>
          </cell>
          <cell r="J8">
            <v>2</v>
          </cell>
          <cell r="N8">
            <v>5</v>
          </cell>
          <cell r="O8">
            <v>4</v>
          </cell>
          <cell r="R8" t="str">
            <v>Edebiyat</v>
          </cell>
        </row>
        <row r="9">
          <cell r="C9">
            <v>116</v>
          </cell>
          <cell r="D9" t="str">
            <v>CEMRE ÇAĞIRAN</v>
          </cell>
          <cell r="E9">
            <v>1</v>
          </cell>
          <cell r="J9">
            <v>3</v>
          </cell>
          <cell r="M9">
            <v>2</v>
          </cell>
          <cell r="N9">
            <v>4</v>
          </cell>
          <cell r="O9">
            <v>5</v>
          </cell>
          <cell r="R9" t="str">
            <v>Matematik</v>
          </cell>
        </row>
        <row r="10">
          <cell r="C10">
            <v>130</v>
          </cell>
          <cell r="D10" t="str">
            <v>MEHMET EMİN DEMİR</v>
          </cell>
          <cell r="E10">
            <v>2</v>
          </cell>
          <cell r="F10">
            <v>1</v>
          </cell>
          <cell r="H10">
            <v>5</v>
          </cell>
          <cell r="N10">
            <v>4</v>
          </cell>
          <cell r="O10">
            <v>3</v>
          </cell>
          <cell r="R10" t="str">
            <v>Matematik</v>
          </cell>
        </row>
        <row r="11">
          <cell r="C11">
            <v>139</v>
          </cell>
          <cell r="D11" t="str">
            <v>HATİCE ZOROĞLU</v>
          </cell>
          <cell r="E11">
            <v>1</v>
          </cell>
          <cell r="L11">
            <v>2</v>
          </cell>
          <cell r="M11">
            <v>4</v>
          </cell>
          <cell r="N11">
            <v>5</v>
          </cell>
          <cell r="O11">
            <v>3</v>
          </cell>
          <cell r="R11" t="str">
            <v>Matematik</v>
          </cell>
        </row>
        <row r="12">
          <cell r="C12">
            <v>146</v>
          </cell>
          <cell r="D12" t="str">
            <v>TAYYİB ORHAN</v>
          </cell>
          <cell r="J12">
            <v>2</v>
          </cell>
          <cell r="L12">
            <v>1</v>
          </cell>
          <cell r="N12">
            <v>4</v>
          </cell>
          <cell r="O12">
            <v>3</v>
          </cell>
          <cell r="R12" t="str">
            <v>Kimya</v>
          </cell>
        </row>
        <row r="13">
          <cell r="C13">
            <v>148</v>
          </cell>
          <cell r="D13" t="str">
            <v>MEHMET EMİN ÖKDEM</v>
          </cell>
          <cell r="E13">
            <v>4</v>
          </cell>
          <cell r="F13">
            <v>1</v>
          </cell>
          <cell r="J13">
            <v>2</v>
          </cell>
          <cell r="N13">
            <v>5</v>
          </cell>
          <cell r="O13">
            <v>3</v>
          </cell>
          <cell r="R13" t="str">
            <v>Biyoloji</v>
          </cell>
        </row>
        <row r="14">
          <cell r="C14">
            <v>158</v>
          </cell>
          <cell r="D14" t="str">
            <v>EMRE KESİMCİ</v>
          </cell>
          <cell r="F14">
            <v>3</v>
          </cell>
          <cell r="I14">
            <v>2</v>
          </cell>
          <cell r="J14">
            <v>1</v>
          </cell>
          <cell r="L14">
            <v>4</v>
          </cell>
          <cell r="N14">
            <v>5</v>
          </cell>
          <cell r="R14" t="str">
            <v>Geometrik</v>
          </cell>
        </row>
        <row r="15">
          <cell r="C15">
            <v>184</v>
          </cell>
          <cell r="D15" t="str">
            <v>BİLGE YAVUZ KEKEÇ</v>
          </cell>
          <cell r="F15">
            <v>3</v>
          </cell>
          <cell r="H15">
            <v>1</v>
          </cell>
          <cell r="I15">
            <v>4</v>
          </cell>
          <cell r="L15">
            <v>2</v>
          </cell>
          <cell r="N15">
            <v>5</v>
          </cell>
          <cell r="R15" t="str">
            <v>Edebiyat</v>
          </cell>
        </row>
        <row r="16">
          <cell r="C16">
            <v>190</v>
          </cell>
          <cell r="D16" t="str">
            <v>KEMAL ALTINTAŞ</v>
          </cell>
          <cell r="F16">
            <v>1</v>
          </cell>
          <cell r="N16">
            <v>3</v>
          </cell>
          <cell r="P16">
            <v>2</v>
          </cell>
          <cell r="R16" t="str">
            <v>Biyoloji</v>
          </cell>
        </row>
        <row r="17">
          <cell r="C17">
            <v>203</v>
          </cell>
          <cell r="D17" t="str">
            <v>MUSTAFA OĞUZHAN ERDOĞAN</v>
          </cell>
          <cell r="N17">
            <v>2</v>
          </cell>
          <cell r="P17">
            <v>1</v>
          </cell>
          <cell r="R17" t="str">
            <v>Tarih</v>
          </cell>
        </row>
        <row r="18">
          <cell r="C18">
            <v>240</v>
          </cell>
          <cell r="D18" t="str">
            <v>AHMET YAĞAN</v>
          </cell>
          <cell r="N18">
            <v>3</v>
          </cell>
          <cell r="P18">
            <v>1</v>
          </cell>
          <cell r="Q18">
            <v>2</v>
          </cell>
          <cell r="R18" t="str">
            <v>Tarih</v>
          </cell>
        </row>
        <row r="19">
          <cell r="C19">
            <v>244</v>
          </cell>
          <cell r="D19" t="str">
            <v>GÜLŞAH GÜNEŞ</v>
          </cell>
          <cell r="F19">
            <v>3</v>
          </cell>
          <cell r="I19">
            <v>5</v>
          </cell>
          <cell r="J19">
            <v>2</v>
          </cell>
          <cell r="L19">
            <v>1</v>
          </cell>
          <cell r="N19">
            <v>4</v>
          </cell>
          <cell r="R19" t="str">
            <v>Kimya</v>
          </cell>
        </row>
        <row r="20">
          <cell r="C20">
            <v>253</v>
          </cell>
          <cell r="D20" t="str">
            <v>MELTEM İLHAN</v>
          </cell>
          <cell r="F20">
            <v>4</v>
          </cell>
          <cell r="L20">
            <v>3</v>
          </cell>
          <cell r="N20">
            <v>2</v>
          </cell>
          <cell r="P20">
            <v>1</v>
          </cell>
          <cell r="R20" t="str">
            <v>Tarih</v>
          </cell>
        </row>
        <row r="21">
          <cell r="C21">
            <v>261</v>
          </cell>
          <cell r="D21" t="str">
            <v>BEHİNUR COŞKUN</v>
          </cell>
          <cell r="F21">
            <v>2</v>
          </cell>
          <cell r="J21">
            <v>1</v>
          </cell>
          <cell r="L21">
            <v>3</v>
          </cell>
          <cell r="N21">
            <v>4</v>
          </cell>
          <cell r="O21">
            <v>5</v>
          </cell>
          <cell r="R21" t="str">
            <v>Analitik Geo</v>
          </cell>
        </row>
        <row r="22">
          <cell r="C22">
            <v>264</v>
          </cell>
          <cell r="D22" t="str">
            <v>FURKAN ILGIN</v>
          </cell>
          <cell r="F22">
            <v>2</v>
          </cell>
          <cell r="L22">
            <v>4</v>
          </cell>
          <cell r="M22">
            <v>1</v>
          </cell>
          <cell r="N22">
            <v>5</v>
          </cell>
          <cell r="O22">
            <v>3</v>
          </cell>
          <cell r="R22" t="str">
            <v>İngilizce</v>
          </cell>
        </row>
        <row r="23">
          <cell r="C23">
            <v>265</v>
          </cell>
          <cell r="D23" t="str">
            <v>İREM TABARU</v>
          </cell>
          <cell r="F23">
            <v>1</v>
          </cell>
          <cell r="L23">
            <v>3</v>
          </cell>
          <cell r="N23">
            <v>4</v>
          </cell>
          <cell r="O23">
            <v>5</v>
          </cell>
          <cell r="P23">
            <v>2</v>
          </cell>
          <cell r="R23" t="str">
            <v>Tarih</v>
          </cell>
        </row>
        <row r="24">
          <cell r="C24">
            <v>280</v>
          </cell>
          <cell r="D24" t="str">
            <v>KEVSER DURSUN</v>
          </cell>
          <cell r="J24">
            <v>1</v>
          </cell>
          <cell r="K24">
            <v>4</v>
          </cell>
          <cell r="N24">
            <v>3</v>
          </cell>
          <cell r="O24">
            <v>2</v>
          </cell>
          <cell r="Q24">
            <v>5</v>
          </cell>
          <cell r="R24" t="str">
            <v>Fizik</v>
          </cell>
        </row>
        <row r="25">
          <cell r="C25">
            <v>285</v>
          </cell>
          <cell r="D25" t="str">
            <v>CİHAD EMRE KARAGÖZ</v>
          </cell>
          <cell r="N25">
            <v>3</v>
          </cell>
          <cell r="P25">
            <v>1</v>
          </cell>
          <cell r="Q25">
            <v>2</v>
          </cell>
          <cell r="R25" t="str">
            <v>Tarih</v>
          </cell>
        </row>
        <row r="26">
          <cell r="C26">
            <v>286</v>
          </cell>
          <cell r="D26" t="str">
            <v>SALİH ARIK</v>
          </cell>
          <cell r="F26">
            <v>1</v>
          </cell>
          <cell r="J26">
            <v>2</v>
          </cell>
          <cell r="L26">
            <v>3</v>
          </cell>
          <cell r="N26">
            <v>4</v>
          </cell>
          <cell r="R26" t="str">
            <v>Biyoloji</v>
          </cell>
        </row>
        <row r="27">
          <cell r="C27">
            <v>296</v>
          </cell>
          <cell r="D27" t="str">
            <v>FATİH DOĞAN</v>
          </cell>
          <cell r="F27">
            <v>1</v>
          </cell>
          <cell r="I27">
            <v>3</v>
          </cell>
          <cell r="J27">
            <v>2</v>
          </cell>
          <cell r="L27">
            <v>4</v>
          </cell>
          <cell r="N27">
            <v>5</v>
          </cell>
          <cell r="R27" t="str">
            <v>Biyoloji</v>
          </cell>
        </row>
        <row r="28">
          <cell r="C28">
            <v>302</v>
          </cell>
          <cell r="D28" t="str">
            <v>FURKAN KEÇECİ</v>
          </cell>
          <cell r="H28">
            <v>3</v>
          </cell>
          <cell r="J28">
            <v>1</v>
          </cell>
          <cell r="N28">
            <v>4</v>
          </cell>
          <cell r="P28">
            <v>2</v>
          </cell>
          <cell r="R28" t="str">
            <v>Analitik Geo</v>
          </cell>
        </row>
        <row r="29">
          <cell r="C29">
            <v>303</v>
          </cell>
          <cell r="D29" t="str">
            <v>BİLGEHAN UZUN</v>
          </cell>
          <cell r="E29">
            <v>2</v>
          </cell>
          <cell r="J29">
            <v>1</v>
          </cell>
          <cell r="L29">
            <v>3</v>
          </cell>
          <cell r="N29">
            <v>5</v>
          </cell>
          <cell r="P29">
            <v>4</v>
          </cell>
          <cell r="R29" t="str">
            <v>Analitik Geo</v>
          </cell>
        </row>
        <row r="30">
          <cell r="C30">
            <v>329</v>
          </cell>
          <cell r="D30" t="str">
            <v>ÖZGE KARAY</v>
          </cell>
          <cell r="E30">
            <v>2</v>
          </cell>
          <cell r="J30">
            <v>1</v>
          </cell>
          <cell r="L30">
            <v>3</v>
          </cell>
          <cell r="N30">
            <v>5</v>
          </cell>
          <cell r="P30">
            <v>4</v>
          </cell>
          <cell r="R30" t="str">
            <v>Analtik Geo</v>
          </cell>
        </row>
        <row r="31">
          <cell r="C31">
            <v>335</v>
          </cell>
          <cell r="D31" t="str">
            <v>EMİNE CEYHAN</v>
          </cell>
          <cell r="J31">
            <v>2</v>
          </cell>
          <cell r="M31">
            <v>1</v>
          </cell>
          <cell r="N31">
            <v>4</v>
          </cell>
          <cell r="O31">
            <v>3</v>
          </cell>
          <cell r="R31" t="str">
            <v>İngilizce</v>
          </cell>
        </row>
        <row r="32">
          <cell r="E32">
            <v>4</v>
          </cell>
          <cell r="F32">
            <v>4</v>
          </cell>
          <cell r="G32">
            <v>0</v>
          </cell>
          <cell r="H32">
            <v>2</v>
          </cell>
          <cell r="I32">
            <v>1</v>
          </cell>
          <cell r="J32">
            <v>4</v>
          </cell>
          <cell r="K32">
            <v>0</v>
          </cell>
          <cell r="L32">
            <v>4</v>
          </cell>
          <cell r="M32">
            <v>2</v>
          </cell>
          <cell r="N32">
            <v>1</v>
          </cell>
          <cell r="O32">
            <v>2</v>
          </cell>
          <cell r="P32">
            <v>4</v>
          </cell>
          <cell r="Q32">
            <v>1</v>
          </cell>
          <cell r="R32">
            <v>29</v>
          </cell>
        </row>
        <row r="33">
          <cell r="C33">
            <v>42</v>
          </cell>
          <cell r="D33" t="str">
            <v>DOĞANCAN TÜFEKCİOĞLU</v>
          </cell>
          <cell r="R33" t="str">
            <v>Analitik Geo</v>
          </cell>
        </row>
        <row r="34">
          <cell r="C34">
            <v>95</v>
          </cell>
          <cell r="D34" t="str">
            <v>MUHAMMED MUSTAFA AĞAÇ</v>
          </cell>
          <cell r="R34" t="str">
            <v>Edebiyat</v>
          </cell>
        </row>
        <row r="35">
          <cell r="C35">
            <v>110</v>
          </cell>
          <cell r="D35" t="str">
            <v>HASAN CAN GÖK</v>
          </cell>
          <cell r="R35" t="str">
            <v>Fizik</v>
          </cell>
        </row>
        <row r="36">
          <cell r="C36">
            <v>119</v>
          </cell>
          <cell r="D36" t="str">
            <v>ABDULLAH DOĞAN</v>
          </cell>
          <cell r="R36" t="str">
            <v>Analitik Geo</v>
          </cell>
        </row>
        <row r="37">
          <cell r="C37">
            <v>131</v>
          </cell>
          <cell r="D37" t="str">
            <v>NAZMİYE ŞEYDA BELAMİR HEYBET</v>
          </cell>
          <cell r="R37" t="str">
            <v>Dil ve Anl</v>
          </cell>
        </row>
        <row r="38">
          <cell r="C38">
            <v>132</v>
          </cell>
          <cell r="D38" t="str">
            <v>ŞERİFENUR TOKLUOĞLU</v>
          </cell>
          <cell r="R38" t="str">
            <v>Edebiyat</v>
          </cell>
        </row>
        <row r="39">
          <cell r="C39">
            <v>134</v>
          </cell>
          <cell r="D39" t="str">
            <v>SELEN SUNGUROĞLU</v>
          </cell>
          <cell r="R39" t="str">
            <v>Tarih</v>
          </cell>
        </row>
        <row r="40">
          <cell r="C40">
            <v>143</v>
          </cell>
          <cell r="D40" t="str">
            <v>HATİCE ÖZTOPRAK</v>
          </cell>
          <cell r="R40" t="str">
            <v>Biyoloji</v>
          </cell>
        </row>
        <row r="41">
          <cell r="C41">
            <v>152</v>
          </cell>
          <cell r="D41" t="str">
            <v>REMZİYE İLGÜZ</v>
          </cell>
          <cell r="R41" t="str">
            <v>Analitik Geo</v>
          </cell>
        </row>
        <row r="42">
          <cell r="C42">
            <v>153</v>
          </cell>
          <cell r="D42" t="str">
            <v>SEMA DURAN</v>
          </cell>
          <cell r="R42" t="str">
            <v>Matematik</v>
          </cell>
        </row>
        <row r="43">
          <cell r="C43">
            <v>164</v>
          </cell>
          <cell r="D43" t="str">
            <v>İSMAİL KOÇ</v>
          </cell>
          <cell r="R43" t="str">
            <v>Edebiyat</v>
          </cell>
        </row>
        <row r="44">
          <cell r="C44">
            <v>175</v>
          </cell>
          <cell r="D44" t="str">
            <v>HAZAN ELİF ATİLLA</v>
          </cell>
          <cell r="R44" t="str">
            <v>Dil ve Anl</v>
          </cell>
        </row>
        <row r="45">
          <cell r="C45">
            <v>183</v>
          </cell>
          <cell r="D45" t="str">
            <v>EMRE BEŞKAZAK</v>
          </cell>
          <cell r="R45" t="str">
            <v>Kimya</v>
          </cell>
        </row>
        <row r="46">
          <cell r="C46">
            <v>241</v>
          </cell>
          <cell r="D46" t="str">
            <v>SİNAN BOZDAĞ</v>
          </cell>
          <cell r="R46" t="str">
            <v>Fizik</v>
          </cell>
        </row>
        <row r="47">
          <cell r="C47">
            <v>249</v>
          </cell>
          <cell r="D47" t="str">
            <v>MEHMET KORKMAZ</v>
          </cell>
          <cell r="R47" t="str">
            <v>Matematik</v>
          </cell>
        </row>
        <row r="48">
          <cell r="C48">
            <v>257</v>
          </cell>
          <cell r="D48" t="str">
            <v>SİBEL BOYLUĞ</v>
          </cell>
          <cell r="R48" t="str">
            <v>Tarih</v>
          </cell>
        </row>
        <row r="49">
          <cell r="C49">
            <v>262</v>
          </cell>
          <cell r="D49" t="str">
            <v>RAMAZAN SARIARSLAN</v>
          </cell>
          <cell r="R49" t="str">
            <v>Biyoloji</v>
          </cell>
        </row>
        <row r="50">
          <cell r="C50">
            <v>272</v>
          </cell>
          <cell r="D50" t="str">
            <v>HÜSEYİN CİHAN</v>
          </cell>
          <cell r="R50" t="str">
            <v>Biyoloji</v>
          </cell>
        </row>
        <row r="51">
          <cell r="C51">
            <v>275</v>
          </cell>
          <cell r="D51" t="str">
            <v>PELİN ŞENER</v>
          </cell>
          <cell r="R51" t="str">
            <v>Tarih</v>
          </cell>
        </row>
        <row r="52">
          <cell r="C52">
            <v>281</v>
          </cell>
          <cell r="D52" t="str">
            <v>MERVE HASÖZHAN</v>
          </cell>
          <cell r="R52" t="str">
            <v>Analitik Geo</v>
          </cell>
        </row>
        <row r="53">
          <cell r="C53">
            <v>291</v>
          </cell>
          <cell r="D53" t="str">
            <v>İHSAN ÖZLÜ</v>
          </cell>
          <cell r="R53" t="str">
            <v>Beden</v>
          </cell>
        </row>
        <row r="54">
          <cell r="C54">
            <v>297</v>
          </cell>
          <cell r="D54" t="str">
            <v>NİLAY ÖÇALAN</v>
          </cell>
          <cell r="R54" t="str">
            <v>Fizik</v>
          </cell>
        </row>
        <row r="55">
          <cell r="C55">
            <v>298</v>
          </cell>
          <cell r="D55" t="str">
            <v>SELİN ALÇAY</v>
          </cell>
          <cell r="R55" t="str">
            <v>Fizik</v>
          </cell>
        </row>
        <row r="56">
          <cell r="C56">
            <v>300</v>
          </cell>
          <cell r="D56" t="str">
            <v>EZGİ ACAR</v>
          </cell>
          <cell r="R56" t="str">
            <v>Kimya</v>
          </cell>
        </row>
        <row r="57">
          <cell r="C57">
            <v>307</v>
          </cell>
          <cell r="D57" t="str">
            <v>BEYZA KİPER</v>
          </cell>
          <cell r="R57" t="str">
            <v>Geometri</v>
          </cell>
        </row>
        <row r="58">
          <cell r="C58">
            <v>334</v>
          </cell>
          <cell r="D58" t="str">
            <v>OKAN TEMİZYÜREK</v>
          </cell>
          <cell r="R58" t="str">
            <v>Biyoloji</v>
          </cell>
        </row>
        <row r="59">
          <cell r="C59">
            <v>349</v>
          </cell>
          <cell r="D59" t="str">
            <v>UMUT CAN AKTAR</v>
          </cell>
          <cell r="R59" t="str">
            <v>Matematik</v>
          </cell>
        </row>
        <row r="60">
          <cell r="C60">
            <v>363</v>
          </cell>
          <cell r="D60" t="str">
            <v>MUHAMMED EHAD KURT</v>
          </cell>
          <cell r="R60" t="str">
            <v>Matematik</v>
          </cell>
        </row>
        <row r="61">
          <cell r="C61">
            <v>604</v>
          </cell>
          <cell r="D61" t="str">
            <v>ALPEREN KONAK</v>
          </cell>
          <cell r="R61" t="str">
            <v>Fizik</v>
          </cell>
        </row>
        <row r="63">
          <cell r="C63">
            <v>5</v>
          </cell>
          <cell r="D63" t="str">
            <v>KÜBRA AKKURT</v>
          </cell>
          <cell r="R63" t="str">
            <v>Kimya</v>
          </cell>
        </row>
        <row r="64">
          <cell r="C64">
            <v>8</v>
          </cell>
          <cell r="D64" t="str">
            <v>MELİKE DOĞAN</v>
          </cell>
          <cell r="R64" t="str">
            <v>Kimya</v>
          </cell>
        </row>
        <row r="65">
          <cell r="C65">
            <v>70</v>
          </cell>
          <cell r="D65" t="str">
            <v>HÜSEYİN HAKSEVER</v>
          </cell>
          <cell r="R65" t="str">
            <v>Biyoloji</v>
          </cell>
        </row>
        <row r="66">
          <cell r="C66">
            <v>87</v>
          </cell>
          <cell r="D66" t="str">
            <v>ESMA DOĞAN</v>
          </cell>
          <cell r="R66" t="str">
            <v>Kimya</v>
          </cell>
        </row>
        <row r="67">
          <cell r="C67">
            <v>89</v>
          </cell>
          <cell r="D67" t="str">
            <v>MERVE BURUL</v>
          </cell>
          <cell r="R67" t="str">
            <v>Kimya</v>
          </cell>
        </row>
        <row r="68">
          <cell r="C68">
            <v>94</v>
          </cell>
          <cell r="D68" t="str">
            <v>TALHA ZÜBEYİR YÜCEL</v>
          </cell>
          <cell r="R68" t="str">
            <v>Matematik</v>
          </cell>
        </row>
        <row r="69">
          <cell r="C69">
            <v>103</v>
          </cell>
          <cell r="D69" t="str">
            <v>AKIN ÖZER</v>
          </cell>
          <cell r="R69" t="str">
            <v>Fizik</v>
          </cell>
        </row>
        <row r="70">
          <cell r="C70">
            <v>106</v>
          </cell>
          <cell r="D70" t="str">
            <v>ÖZDEN KAYISI</v>
          </cell>
          <cell r="R70" t="str">
            <v>Din Kül.</v>
          </cell>
        </row>
        <row r="71">
          <cell r="C71">
            <v>107</v>
          </cell>
          <cell r="D71" t="str">
            <v>TUĞÇE NUR ŞAKAR</v>
          </cell>
          <cell r="R71" t="str">
            <v>Tarih</v>
          </cell>
        </row>
        <row r="72">
          <cell r="C72">
            <v>128</v>
          </cell>
          <cell r="D72" t="str">
            <v>MÜCAHİT YILMAZ</v>
          </cell>
          <cell r="R72" t="str">
            <v>Analtik Geo</v>
          </cell>
        </row>
        <row r="73">
          <cell r="C73">
            <v>129</v>
          </cell>
          <cell r="D73" t="str">
            <v>AYŞE EDA AYTAR</v>
          </cell>
          <cell r="R73" t="str">
            <v>Matematik</v>
          </cell>
        </row>
        <row r="74">
          <cell r="C74">
            <v>145</v>
          </cell>
          <cell r="D74" t="str">
            <v>MELEK ATICI</v>
          </cell>
          <cell r="R74" t="str">
            <v>Analitik Geo</v>
          </cell>
        </row>
        <row r="75">
          <cell r="C75">
            <v>151</v>
          </cell>
          <cell r="D75" t="str">
            <v>GİZEM DOĞAN</v>
          </cell>
          <cell r="R75" t="str">
            <v>Kimya</v>
          </cell>
        </row>
        <row r="76">
          <cell r="C76">
            <v>156</v>
          </cell>
          <cell r="D76" t="str">
            <v>MEHMET CÜNEYT ÖZBALCI</v>
          </cell>
          <cell r="R76" t="str">
            <v>Biyoloji</v>
          </cell>
        </row>
        <row r="77">
          <cell r="C77">
            <v>166</v>
          </cell>
          <cell r="D77" t="str">
            <v>MUHARREM EVEREKLIOĞLU</v>
          </cell>
          <cell r="R77" t="str">
            <v>Fizik</v>
          </cell>
        </row>
        <row r="78">
          <cell r="C78">
            <v>167</v>
          </cell>
          <cell r="D78" t="str">
            <v>ASUMAN ÇARKIT</v>
          </cell>
          <cell r="R78" t="str">
            <v>Analitik Geo</v>
          </cell>
        </row>
        <row r="79">
          <cell r="C79">
            <v>172</v>
          </cell>
          <cell r="D79" t="str">
            <v>ŞEYMA SÖYLER</v>
          </cell>
          <cell r="R79" t="str">
            <v>Tarih</v>
          </cell>
        </row>
        <row r="80">
          <cell r="C80">
            <v>176</v>
          </cell>
          <cell r="D80" t="str">
            <v>SEMİHA EKRİKAYA</v>
          </cell>
          <cell r="R80" t="str">
            <v>Tarih</v>
          </cell>
        </row>
        <row r="81">
          <cell r="C81">
            <v>179</v>
          </cell>
          <cell r="D81" t="str">
            <v>MUSTAFA ASLAN</v>
          </cell>
          <cell r="R81" t="str">
            <v>Analitik Geo</v>
          </cell>
        </row>
        <row r="82">
          <cell r="C82">
            <v>208</v>
          </cell>
          <cell r="D82" t="str">
            <v>MUHAMMED RAŞİT EREN</v>
          </cell>
          <cell r="R82" t="str">
            <v>Fizik</v>
          </cell>
        </row>
        <row r="83">
          <cell r="C83">
            <v>268</v>
          </cell>
          <cell r="D83" t="str">
            <v>EBUBEKİR CEYHAN</v>
          </cell>
          <cell r="R83" t="str">
            <v>Matematik</v>
          </cell>
        </row>
        <row r="84">
          <cell r="C84">
            <v>274</v>
          </cell>
          <cell r="D84" t="str">
            <v>MEHMET EMRE MUCUK</v>
          </cell>
          <cell r="R84" t="str">
            <v>Fizik</v>
          </cell>
        </row>
        <row r="85">
          <cell r="C85">
            <v>284</v>
          </cell>
          <cell r="D85" t="str">
            <v>GÖKHAN BAŞ</v>
          </cell>
          <cell r="R85" t="str">
            <v>Analitik Geo</v>
          </cell>
        </row>
        <row r="86">
          <cell r="C86">
            <v>288</v>
          </cell>
          <cell r="D86" t="str">
            <v>NİHAL TAMARA YAĞAN</v>
          </cell>
          <cell r="R86" t="str">
            <v>Analitik Geo</v>
          </cell>
        </row>
        <row r="87">
          <cell r="C87">
            <v>301</v>
          </cell>
          <cell r="D87" t="str">
            <v>TUBA MUTLU</v>
          </cell>
          <cell r="R87" t="str">
            <v>Analitik Geo</v>
          </cell>
        </row>
        <row r="88">
          <cell r="C88">
            <v>304</v>
          </cell>
          <cell r="D88" t="str">
            <v>EDA DEMİR</v>
          </cell>
          <cell r="R88" t="str">
            <v>Tarih</v>
          </cell>
        </row>
        <row r="89">
          <cell r="C89">
            <v>308</v>
          </cell>
          <cell r="D89" t="str">
            <v>TUĞRUL URFALI</v>
          </cell>
          <cell r="R89" t="str">
            <v>Fizik</v>
          </cell>
        </row>
        <row r="90">
          <cell r="C90">
            <v>313</v>
          </cell>
          <cell r="D90" t="str">
            <v>BARAN UĞUR ALGÜL</v>
          </cell>
          <cell r="R90" t="str">
            <v>Fizik</v>
          </cell>
        </row>
        <row r="91">
          <cell r="C91">
            <v>330</v>
          </cell>
          <cell r="D91" t="str">
            <v>VEYSEL ALP HIZLISOY</v>
          </cell>
          <cell r="R91" t="str">
            <v>Fizik</v>
          </cell>
        </row>
        <row r="92">
          <cell r="C92">
            <v>342</v>
          </cell>
          <cell r="D92" t="str">
            <v>HUDAYFE YURT</v>
          </cell>
          <cell r="R92" t="str">
            <v>Biyoloji</v>
          </cell>
        </row>
        <row r="94">
          <cell r="C94">
            <v>2</v>
          </cell>
          <cell r="D94" t="str">
            <v>İBRAHİM BATUHAN ÖZTÜRK</v>
          </cell>
          <cell r="R94" t="str">
            <v>Kimya</v>
          </cell>
        </row>
        <row r="95">
          <cell r="C95">
            <v>4</v>
          </cell>
          <cell r="D95" t="str">
            <v>ALPEREN ÖZER</v>
          </cell>
          <cell r="R95" t="str">
            <v>Analitik Geo</v>
          </cell>
        </row>
        <row r="96">
          <cell r="C96">
            <v>9</v>
          </cell>
          <cell r="D96" t="str">
            <v>SAİT AZMİ GÖNÜL</v>
          </cell>
          <cell r="R96" t="str">
            <v>Matematik</v>
          </cell>
        </row>
        <row r="97">
          <cell r="C97">
            <v>56</v>
          </cell>
          <cell r="D97" t="str">
            <v>AYŞE ADİLE KOCADAĞ</v>
          </cell>
          <cell r="R97" t="str">
            <v>Din Kül.</v>
          </cell>
        </row>
        <row r="98">
          <cell r="C98">
            <v>91</v>
          </cell>
          <cell r="D98" t="str">
            <v>KÜBRA KURT</v>
          </cell>
          <cell r="R98" t="str">
            <v>Kimya</v>
          </cell>
        </row>
        <row r="99">
          <cell r="C99">
            <v>98</v>
          </cell>
          <cell r="D99" t="str">
            <v>FATMA YİĞİT</v>
          </cell>
          <cell r="R99" t="str">
            <v>Kimya</v>
          </cell>
        </row>
        <row r="100">
          <cell r="C100">
            <v>102</v>
          </cell>
          <cell r="D100" t="str">
            <v>ÇAĞLA İLBAY</v>
          </cell>
          <cell r="R100" t="str">
            <v>Kimya</v>
          </cell>
        </row>
        <row r="101">
          <cell r="C101">
            <v>108</v>
          </cell>
          <cell r="D101" t="str">
            <v>OSMAN YILDIRIM</v>
          </cell>
          <cell r="R101" t="str">
            <v>Kimya</v>
          </cell>
        </row>
        <row r="102">
          <cell r="C102">
            <v>117</v>
          </cell>
          <cell r="D102" t="str">
            <v>LATİF KARAHAN</v>
          </cell>
          <cell r="R102" t="str">
            <v>Kimya</v>
          </cell>
        </row>
        <row r="103">
          <cell r="C103">
            <v>118</v>
          </cell>
          <cell r="D103" t="str">
            <v>HASAN CAN BOZUKLU</v>
          </cell>
          <cell r="R103" t="str">
            <v>Kimya</v>
          </cell>
        </row>
        <row r="104">
          <cell r="C104">
            <v>138</v>
          </cell>
          <cell r="D104" t="str">
            <v>MERVE AKDENİZ</v>
          </cell>
          <cell r="R104" t="str">
            <v>Kimya</v>
          </cell>
        </row>
        <row r="105">
          <cell r="C105">
            <v>140</v>
          </cell>
          <cell r="D105" t="str">
            <v>FUNDA KUTAY</v>
          </cell>
          <cell r="R105" t="str">
            <v>Matematik</v>
          </cell>
        </row>
        <row r="106">
          <cell r="C106">
            <v>169</v>
          </cell>
          <cell r="D106" t="str">
            <v>DİLARA TOLAN</v>
          </cell>
          <cell r="R106" t="str">
            <v>Biyoloji</v>
          </cell>
        </row>
        <row r="107">
          <cell r="C107">
            <v>173</v>
          </cell>
          <cell r="D107" t="str">
            <v>ELİF ALICI</v>
          </cell>
          <cell r="R107" t="str">
            <v>Din Kül.</v>
          </cell>
        </row>
        <row r="108">
          <cell r="C108">
            <v>213</v>
          </cell>
          <cell r="D108" t="str">
            <v>DURAN YILDIRIM</v>
          </cell>
          <cell r="R108" t="str">
            <v>Analitik Geo</v>
          </cell>
        </row>
        <row r="109">
          <cell r="C109">
            <v>247</v>
          </cell>
          <cell r="D109" t="str">
            <v>MEHMET YASİN DEMİR</v>
          </cell>
          <cell r="R109" t="str">
            <v>Analitik Geo</v>
          </cell>
        </row>
        <row r="110">
          <cell r="C110">
            <v>267</v>
          </cell>
          <cell r="D110" t="str">
            <v>ALPEREN AKYILDIZ</v>
          </cell>
          <cell r="R110" t="str">
            <v>Analitik Geo</v>
          </cell>
        </row>
        <row r="111">
          <cell r="C111">
            <v>270</v>
          </cell>
          <cell r="D111" t="str">
            <v>YAŞAR KALIP</v>
          </cell>
          <cell r="R111" t="str">
            <v>Biyoloji</v>
          </cell>
        </row>
        <row r="112">
          <cell r="C112">
            <v>276</v>
          </cell>
          <cell r="D112" t="str">
            <v>DERYA ERSÖNMEZ</v>
          </cell>
          <cell r="R112" t="str">
            <v>Matematik</v>
          </cell>
        </row>
        <row r="113">
          <cell r="C113">
            <v>277</v>
          </cell>
          <cell r="D113" t="str">
            <v>FATMA BETÜL DİNÇASLAN</v>
          </cell>
          <cell r="R113" t="str">
            <v>Biyoloji</v>
          </cell>
        </row>
        <row r="114">
          <cell r="C114">
            <v>283</v>
          </cell>
          <cell r="D114" t="str">
            <v>FATİH SOYTÜRK</v>
          </cell>
          <cell r="R114" t="str">
            <v>Kimya</v>
          </cell>
        </row>
        <row r="115">
          <cell r="C115">
            <v>287</v>
          </cell>
          <cell r="D115" t="str">
            <v>YASİN DURAL</v>
          </cell>
          <cell r="R115" t="str">
            <v>Biyoloji</v>
          </cell>
        </row>
        <row r="116">
          <cell r="C116">
            <v>292</v>
          </cell>
          <cell r="D116" t="str">
            <v>AHMET EMRE EKER</v>
          </cell>
          <cell r="R116" t="str">
            <v>Biyoloji</v>
          </cell>
        </row>
        <row r="117">
          <cell r="C117">
            <v>306</v>
          </cell>
          <cell r="D117" t="str">
            <v>SULTAN GÖKDUMAN</v>
          </cell>
          <cell r="R117" t="str">
            <v>Biyoloji</v>
          </cell>
        </row>
        <row r="118">
          <cell r="C118">
            <v>309</v>
          </cell>
          <cell r="D118" t="str">
            <v>ÖZGÜR OZAN ÇETİNKAYA</v>
          </cell>
          <cell r="R118" t="str">
            <v>Biyoloji</v>
          </cell>
        </row>
        <row r="119">
          <cell r="C119">
            <v>314</v>
          </cell>
          <cell r="D119" t="str">
            <v>OSMAN MERT BEHRET</v>
          </cell>
          <cell r="R119" t="str">
            <v>Biyoloji</v>
          </cell>
        </row>
        <row r="120">
          <cell r="C120">
            <v>315</v>
          </cell>
          <cell r="D120" t="str">
            <v>SOLMAZ ALKAN</v>
          </cell>
          <cell r="R120" t="str">
            <v>Matematik</v>
          </cell>
        </row>
        <row r="121">
          <cell r="C121">
            <v>328</v>
          </cell>
          <cell r="D121" t="str">
            <v>İBRAHİM AKAY</v>
          </cell>
          <cell r="R121" t="str">
            <v>Matematik</v>
          </cell>
        </row>
        <row r="122">
          <cell r="C122">
            <v>336</v>
          </cell>
          <cell r="D122" t="str">
            <v>SAMET ABDULLAH BODUR</v>
          </cell>
          <cell r="R122" t="str">
            <v>Biyoloji</v>
          </cell>
        </row>
        <row r="123">
          <cell r="C123">
            <v>443</v>
          </cell>
          <cell r="D123" t="str">
            <v>AYŞE AYGÜN</v>
          </cell>
          <cell r="R123" t="str">
            <v>Analitik Geo</v>
          </cell>
        </row>
      </sheetData>
      <sheetData sheetId="6">
        <row r="3">
          <cell r="C3">
            <v>15</v>
          </cell>
          <cell r="D3" t="str">
            <v>Ahmet Furkan TANÇ</v>
          </cell>
          <cell r="Q3" t="str">
            <v>Matematik</v>
          </cell>
        </row>
        <row r="4">
          <cell r="C4">
            <v>92</v>
          </cell>
          <cell r="D4" t="str">
            <v>GÜLSÜM MERVE EĞERCİ</v>
          </cell>
          <cell r="Q4" t="str">
            <v>Edebiyat</v>
          </cell>
        </row>
        <row r="5">
          <cell r="C5">
            <v>111</v>
          </cell>
          <cell r="D5" t="str">
            <v>UMUT SÜLEYMAN DEMİR</v>
          </cell>
          <cell r="Q5" t="str">
            <v>Matematik</v>
          </cell>
        </row>
        <row r="6">
          <cell r="C6">
            <v>115</v>
          </cell>
          <cell r="D6" t="str">
            <v>İLKNUR ÜNLÜLEBLEBİCİ</v>
          </cell>
          <cell r="Q6" t="str">
            <v>Edebiyat</v>
          </cell>
        </row>
        <row r="7">
          <cell r="C7">
            <v>126</v>
          </cell>
          <cell r="D7" t="str">
            <v>AHMET HANER</v>
          </cell>
          <cell r="Q7" t="str">
            <v>İngilizce</v>
          </cell>
        </row>
        <row r="8">
          <cell r="C8">
            <v>155</v>
          </cell>
          <cell r="D8" t="str">
            <v>MEHMET EMRE YİĞİT</v>
          </cell>
          <cell r="Q8" t="str">
            <v>Fizik</v>
          </cell>
        </row>
        <row r="9">
          <cell r="C9">
            <v>174</v>
          </cell>
          <cell r="D9" t="str">
            <v>HATİCE GÜNTAY</v>
          </cell>
          <cell r="Q9" t="str">
            <v>Analitik Geo</v>
          </cell>
        </row>
        <row r="10">
          <cell r="C10">
            <v>204</v>
          </cell>
          <cell r="D10" t="str">
            <v>ULVİYE ÖZŞAHİN</v>
          </cell>
          <cell r="Q10" t="str">
            <v>Edebiyat</v>
          </cell>
        </row>
        <row r="11">
          <cell r="C11">
            <v>209</v>
          </cell>
          <cell r="D11" t="str">
            <v>NUH NACİ ABAKAY</v>
          </cell>
          <cell r="Q11" t="str">
            <v>Edebiyat</v>
          </cell>
        </row>
        <row r="12">
          <cell r="C12">
            <v>250</v>
          </cell>
          <cell r="D12" t="str">
            <v>NİLAY ŞENYÜZ</v>
          </cell>
          <cell r="Q12" t="str">
            <v>Kimya</v>
          </cell>
        </row>
        <row r="13">
          <cell r="C13">
            <v>258</v>
          </cell>
          <cell r="D13" t="str">
            <v>EMEL ALTIOK</v>
          </cell>
          <cell r="Q13" t="str">
            <v>Analitik Geo</v>
          </cell>
        </row>
        <row r="14">
          <cell r="C14">
            <v>259</v>
          </cell>
          <cell r="D14" t="str">
            <v>MUAMMER ALTUN</v>
          </cell>
          <cell r="Q14" t="str">
            <v>Edebiyat</v>
          </cell>
        </row>
        <row r="15">
          <cell r="C15">
            <v>269</v>
          </cell>
          <cell r="D15" t="str">
            <v>HAMZA KEFKİR</v>
          </cell>
          <cell r="Q15" t="str">
            <v>Din Kül.</v>
          </cell>
        </row>
        <row r="16">
          <cell r="C16">
            <v>271</v>
          </cell>
          <cell r="D16" t="str">
            <v>MERVE GÖKKURT</v>
          </cell>
          <cell r="Q16" t="str">
            <v>Analitik Geo</v>
          </cell>
        </row>
        <row r="17">
          <cell r="C17">
            <v>289</v>
          </cell>
          <cell r="D17" t="str">
            <v>AHMET BURAK DERE</v>
          </cell>
          <cell r="Q17" t="str">
            <v>Analitik Geo</v>
          </cell>
        </row>
        <row r="18">
          <cell r="C18">
            <v>293</v>
          </cell>
          <cell r="D18" t="str">
            <v>SÜMEYYE KUŞ</v>
          </cell>
          <cell r="Q18" t="str">
            <v>Edebiyat</v>
          </cell>
        </row>
        <row r="19">
          <cell r="C19">
            <v>310</v>
          </cell>
          <cell r="D19" t="str">
            <v>MALİK AVCI</v>
          </cell>
          <cell r="Q19" t="str">
            <v>Din Kül.</v>
          </cell>
        </row>
        <row r="20">
          <cell r="C20">
            <v>311</v>
          </cell>
          <cell r="D20" t="str">
            <v>ANIL AKYOL</v>
          </cell>
          <cell r="Q20" t="str">
            <v>Analitik Geo</v>
          </cell>
        </row>
        <row r="21">
          <cell r="C21">
            <v>312</v>
          </cell>
          <cell r="D21" t="str">
            <v>ZEKİ OĞULCAN ŞENGÜL</v>
          </cell>
          <cell r="Q21" t="str">
            <v>Edebiyat</v>
          </cell>
        </row>
        <row r="22">
          <cell r="C22">
            <v>321</v>
          </cell>
          <cell r="D22" t="str">
            <v>SETENAY BAŞOK</v>
          </cell>
          <cell r="Q22" t="str">
            <v>Kimya</v>
          </cell>
        </row>
        <row r="23">
          <cell r="C23">
            <v>325</v>
          </cell>
          <cell r="D23" t="str">
            <v>ONUR SEKRETER</v>
          </cell>
          <cell r="Q23" t="str">
            <v>Analitik Geo</v>
          </cell>
        </row>
        <row r="24">
          <cell r="C24">
            <v>471</v>
          </cell>
          <cell r="D24" t="str">
            <v>İSMAİL TÜRKMEN</v>
          </cell>
          <cell r="Q24" t="str">
            <v>Matematik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6">
          <cell r="S46">
            <v>1663</v>
          </cell>
          <cell r="T46" t="str">
            <v>FEYZA BAŞ</v>
          </cell>
        </row>
        <row r="47">
          <cell r="S47">
            <v>1664</v>
          </cell>
          <cell r="T47" t="str">
            <v>BATUHAN KONAKLI</v>
          </cell>
        </row>
        <row r="48">
          <cell r="S48">
            <v>1665</v>
          </cell>
          <cell r="T48" t="str">
            <v>MÜBERRA ATA</v>
          </cell>
        </row>
        <row r="49">
          <cell r="S49">
            <v>1666</v>
          </cell>
          <cell r="T49" t="str">
            <v>BÜŞRA ŞENYURT</v>
          </cell>
        </row>
        <row r="50">
          <cell r="S50">
            <v>1668</v>
          </cell>
          <cell r="T50" t="str">
            <v>BEYSUN ŞEVVAL ÖZTÜRK</v>
          </cell>
        </row>
        <row r="51">
          <cell r="S51">
            <v>1670</v>
          </cell>
          <cell r="T51" t="str">
            <v>MERVE NUR YILDIRIM</v>
          </cell>
        </row>
        <row r="52">
          <cell r="S52">
            <v>1671</v>
          </cell>
          <cell r="T52" t="str">
            <v>CEYDA NUR DEMİR</v>
          </cell>
        </row>
        <row r="53">
          <cell r="S53">
            <v>1672</v>
          </cell>
          <cell r="T53" t="str">
            <v>TAHA ENES ŞAHİN</v>
          </cell>
        </row>
        <row r="54">
          <cell r="S54">
            <v>1673</v>
          </cell>
          <cell r="T54" t="str">
            <v>FERİT BORAY AKBULUT</v>
          </cell>
        </row>
        <row r="55">
          <cell r="S55">
            <v>1674</v>
          </cell>
          <cell r="T55" t="str">
            <v>ÖZNUR TUT</v>
          </cell>
        </row>
        <row r="56">
          <cell r="S56">
            <v>1675</v>
          </cell>
          <cell r="T56" t="str">
            <v>NUMAN YILMAZ</v>
          </cell>
        </row>
        <row r="57">
          <cell r="S57">
            <v>1677</v>
          </cell>
          <cell r="T57" t="str">
            <v>BİRKAN ÖZTÜRK</v>
          </cell>
        </row>
        <row r="58">
          <cell r="S58">
            <v>1678</v>
          </cell>
          <cell r="T58" t="str">
            <v>YAĞMUR ÖZTÜRK</v>
          </cell>
        </row>
        <row r="59">
          <cell r="S59">
            <v>1681</v>
          </cell>
          <cell r="T59" t="str">
            <v>SUDE İSLAMOĞLU</v>
          </cell>
        </row>
        <row r="60">
          <cell r="S60">
            <v>1683</v>
          </cell>
          <cell r="T60" t="str">
            <v>VOLKAN YALMAN</v>
          </cell>
        </row>
        <row r="61">
          <cell r="S61">
            <v>1684</v>
          </cell>
          <cell r="T61" t="str">
            <v>FURKAN ŞİRİN</v>
          </cell>
        </row>
        <row r="62">
          <cell r="S62">
            <v>1685</v>
          </cell>
          <cell r="T62" t="str">
            <v>CEREN ATEŞ</v>
          </cell>
        </row>
        <row r="63">
          <cell r="S63">
            <v>1687</v>
          </cell>
          <cell r="T63" t="str">
            <v>EMRE GÜLTEPE</v>
          </cell>
        </row>
        <row r="64">
          <cell r="S64">
            <v>1688</v>
          </cell>
          <cell r="T64" t="str">
            <v>GÜRKAN ERBAŞ</v>
          </cell>
        </row>
        <row r="65">
          <cell r="S65">
            <v>1690</v>
          </cell>
          <cell r="T65" t="str">
            <v>GALİP KAAN DİNCER</v>
          </cell>
        </row>
        <row r="66">
          <cell r="S66">
            <v>1691</v>
          </cell>
          <cell r="T66" t="str">
            <v>ABDULLAHCAN TÜRKMEN</v>
          </cell>
        </row>
        <row r="67">
          <cell r="S67">
            <v>1692</v>
          </cell>
          <cell r="T67" t="str">
            <v>ALPEREN AKTÜRK</v>
          </cell>
        </row>
        <row r="68">
          <cell r="S68">
            <v>1693</v>
          </cell>
          <cell r="T68" t="str">
            <v>BETÜL SERAP KAYABAŞI</v>
          </cell>
        </row>
        <row r="69">
          <cell r="S69">
            <v>1694</v>
          </cell>
          <cell r="T69" t="str">
            <v>SEMİH KARAGÖL</v>
          </cell>
        </row>
        <row r="70">
          <cell r="S70">
            <v>1695</v>
          </cell>
          <cell r="T70" t="str">
            <v>GÖKÇE OLMUŞ</v>
          </cell>
        </row>
        <row r="71">
          <cell r="S71">
            <v>1696</v>
          </cell>
          <cell r="T71" t="str">
            <v>AYÇA NUR AKTAŞ</v>
          </cell>
        </row>
        <row r="72">
          <cell r="S72">
            <v>1697</v>
          </cell>
          <cell r="T72" t="str">
            <v>ALKIM BAYAV</v>
          </cell>
        </row>
        <row r="73">
          <cell r="S73">
            <v>1699</v>
          </cell>
          <cell r="T73" t="str">
            <v>DİLARA ÇETİNKAYA</v>
          </cell>
        </row>
        <row r="74">
          <cell r="S74">
            <v>1732</v>
          </cell>
          <cell r="T74" t="str">
            <v>HÜMEYRA TUNÇ</v>
          </cell>
        </row>
        <row r="75">
          <cell r="S75">
            <v>1737</v>
          </cell>
          <cell r="T75" t="str">
            <v>ECE CEBECİ</v>
          </cell>
        </row>
        <row r="76">
          <cell r="S76">
            <v>1790</v>
          </cell>
          <cell r="T76" t="str">
            <v>TUĞÇE HEKİM</v>
          </cell>
        </row>
        <row r="77">
          <cell r="S77">
            <v>1796</v>
          </cell>
          <cell r="T77" t="str">
            <v>SUDENUR ÖZENÇ</v>
          </cell>
        </row>
        <row r="79">
          <cell r="S79">
            <v>1613</v>
          </cell>
          <cell r="T79" t="str">
            <v>ELİF NAZ KAYMAK</v>
          </cell>
        </row>
        <row r="80">
          <cell r="S80">
            <v>1614</v>
          </cell>
          <cell r="T80" t="str">
            <v>BEGÜM ERGÜN</v>
          </cell>
        </row>
        <row r="81">
          <cell r="S81">
            <v>1615</v>
          </cell>
          <cell r="T81" t="str">
            <v>ZEYNEP ÇORBACI</v>
          </cell>
        </row>
        <row r="82">
          <cell r="S82">
            <v>1616</v>
          </cell>
          <cell r="T82" t="str">
            <v>MİRAY ÖNDER</v>
          </cell>
        </row>
        <row r="83">
          <cell r="S83">
            <v>1617</v>
          </cell>
          <cell r="T83" t="str">
            <v>GÖKALP GÜRDAL</v>
          </cell>
        </row>
        <row r="84">
          <cell r="S84">
            <v>1621</v>
          </cell>
          <cell r="T84" t="str">
            <v>ÖZLEM KONTAŞ</v>
          </cell>
        </row>
        <row r="85">
          <cell r="S85">
            <v>1625</v>
          </cell>
          <cell r="T85" t="str">
            <v>MESUT TARIK NAMDAR</v>
          </cell>
        </row>
        <row r="86">
          <cell r="S86">
            <v>1627</v>
          </cell>
          <cell r="T86" t="str">
            <v>SELİN GEVŞEK</v>
          </cell>
        </row>
        <row r="87">
          <cell r="S87">
            <v>1628</v>
          </cell>
          <cell r="T87" t="str">
            <v>MİNEL SAĞLAM</v>
          </cell>
        </row>
        <row r="88">
          <cell r="S88">
            <v>1638</v>
          </cell>
          <cell r="T88" t="str">
            <v>GÖKÇENUR ÇAKCI</v>
          </cell>
        </row>
        <row r="89">
          <cell r="S89">
            <v>1639</v>
          </cell>
          <cell r="T89" t="str">
            <v>DAMLA İNAL</v>
          </cell>
        </row>
        <row r="90">
          <cell r="S90">
            <v>1640</v>
          </cell>
          <cell r="T90" t="str">
            <v>CENGİZHAN AKKAYA</v>
          </cell>
        </row>
        <row r="91">
          <cell r="S91">
            <v>1642</v>
          </cell>
          <cell r="T91" t="str">
            <v>ÖZKAN ÖZTÜRK</v>
          </cell>
        </row>
        <row r="92">
          <cell r="S92">
            <v>1643</v>
          </cell>
          <cell r="T92" t="str">
            <v>HACER MEMİŞ</v>
          </cell>
        </row>
        <row r="93">
          <cell r="S93">
            <v>1645</v>
          </cell>
          <cell r="T93" t="str">
            <v>İREM NUR GÖL</v>
          </cell>
        </row>
        <row r="94">
          <cell r="S94">
            <v>1646</v>
          </cell>
          <cell r="T94" t="str">
            <v>ALPEREN SEMİH KASAP</v>
          </cell>
        </row>
        <row r="95">
          <cell r="S95">
            <v>1647</v>
          </cell>
          <cell r="T95" t="str">
            <v>İREM BALCI</v>
          </cell>
        </row>
        <row r="96">
          <cell r="S96">
            <v>1648</v>
          </cell>
          <cell r="T96" t="str">
            <v>NUH ENES CÖRÜT</v>
          </cell>
        </row>
        <row r="97">
          <cell r="S97">
            <v>1649</v>
          </cell>
          <cell r="T97" t="str">
            <v>İLAYDA YEŞİLTEPE</v>
          </cell>
        </row>
        <row r="98">
          <cell r="S98">
            <v>1650</v>
          </cell>
          <cell r="T98" t="str">
            <v>MURAT SAYLAN</v>
          </cell>
        </row>
        <row r="99">
          <cell r="S99">
            <v>1653</v>
          </cell>
          <cell r="T99" t="str">
            <v>SILA KILIÇ</v>
          </cell>
        </row>
        <row r="100">
          <cell r="S100">
            <v>1654</v>
          </cell>
          <cell r="T100" t="str">
            <v>ATİLLA KILIÇ</v>
          </cell>
        </row>
        <row r="101">
          <cell r="S101">
            <v>1656</v>
          </cell>
          <cell r="T101" t="str">
            <v>ELİF GAMZE ÇELİK</v>
          </cell>
        </row>
        <row r="102">
          <cell r="S102">
            <v>1657</v>
          </cell>
          <cell r="T102" t="str">
            <v>MELİKE VEKİLHARÇ</v>
          </cell>
        </row>
        <row r="103">
          <cell r="S103">
            <v>1658</v>
          </cell>
          <cell r="T103" t="str">
            <v>BÜŞRA AYDIN</v>
          </cell>
        </row>
        <row r="104">
          <cell r="S104">
            <v>1659</v>
          </cell>
          <cell r="T104" t="str">
            <v>SEMA AVCU</v>
          </cell>
        </row>
        <row r="105">
          <cell r="S105">
            <v>1660</v>
          </cell>
          <cell r="T105" t="str">
            <v>BERSU İREM YILMAZ</v>
          </cell>
        </row>
        <row r="106">
          <cell r="S106">
            <v>1661</v>
          </cell>
          <cell r="T106" t="str">
            <v>ZİYA ALP SEFEROĞLU</v>
          </cell>
        </row>
        <row r="107">
          <cell r="S107">
            <v>1721</v>
          </cell>
          <cell r="T107" t="str">
            <v>YÜCEL KORKMAZ</v>
          </cell>
        </row>
        <row r="108">
          <cell r="S108">
            <v>1724</v>
          </cell>
          <cell r="T108" t="str">
            <v>MELİSA YÜKSEL</v>
          </cell>
        </row>
        <row r="109">
          <cell r="S109">
            <v>1728</v>
          </cell>
          <cell r="T109" t="str">
            <v>ŞEYMANUR VAYDOĞAN</v>
          </cell>
        </row>
        <row r="110">
          <cell r="S110">
            <v>1798</v>
          </cell>
          <cell r="T110" t="str">
            <v>MERTCAN KARAMAN</v>
          </cell>
        </row>
        <row r="112">
          <cell r="S112">
            <v>80</v>
          </cell>
          <cell r="T112" t="str">
            <v>İBRAHİM BİLGİ</v>
          </cell>
        </row>
        <row r="113">
          <cell r="S113">
            <v>82</v>
          </cell>
          <cell r="T113" t="str">
            <v>SELİN ÖZTÜRK</v>
          </cell>
        </row>
        <row r="114">
          <cell r="S114">
            <v>83</v>
          </cell>
          <cell r="T114" t="str">
            <v>PELİN ÖZTÜRK</v>
          </cell>
        </row>
        <row r="115">
          <cell r="S115">
            <v>873</v>
          </cell>
          <cell r="T115" t="str">
            <v>DOĞUKAN ŞİRİN</v>
          </cell>
        </row>
        <row r="116">
          <cell r="S116">
            <v>876</v>
          </cell>
          <cell r="T116" t="str">
            <v>YAKUP GEDİKALİ</v>
          </cell>
        </row>
        <row r="117">
          <cell r="S117">
            <v>877</v>
          </cell>
          <cell r="T117" t="str">
            <v>ALPEREN ECE</v>
          </cell>
        </row>
        <row r="118">
          <cell r="S118">
            <v>893</v>
          </cell>
          <cell r="T118" t="str">
            <v>TOYGUN AVCI</v>
          </cell>
        </row>
        <row r="119">
          <cell r="S119">
            <v>899</v>
          </cell>
          <cell r="T119" t="str">
            <v>BERAT ŞAHİN</v>
          </cell>
        </row>
        <row r="120">
          <cell r="S120">
            <v>901</v>
          </cell>
          <cell r="T120" t="str">
            <v>MELİKE ALAN</v>
          </cell>
        </row>
        <row r="121">
          <cell r="S121">
            <v>907</v>
          </cell>
          <cell r="T121" t="str">
            <v>ZEYNEP GÖKTEPE</v>
          </cell>
        </row>
        <row r="122">
          <cell r="S122">
            <v>912</v>
          </cell>
          <cell r="T122" t="str">
            <v>İPEK GÜNDÜZ</v>
          </cell>
        </row>
        <row r="123">
          <cell r="S123">
            <v>915</v>
          </cell>
          <cell r="T123" t="str">
            <v>ABDULLAH EFE ÖZDEMİR</v>
          </cell>
        </row>
        <row r="124">
          <cell r="S124">
            <v>916</v>
          </cell>
          <cell r="T124" t="str">
            <v>TUNCAY ARDA AYDIN</v>
          </cell>
        </row>
        <row r="125">
          <cell r="S125">
            <v>917</v>
          </cell>
          <cell r="T125" t="str">
            <v>SİNA EMİR ATEŞ</v>
          </cell>
        </row>
        <row r="126">
          <cell r="S126">
            <v>919</v>
          </cell>
          <cell r="T126" t="str">
            <v>METEHAN TOP</v>
          </cell>
        </row>
        <row r="127">
          <cell r="S127">
            <v>921</v>
          </cell>
          <cell r="T127" t="str">
            <v>YAĞIZHAN BAŞAR</v>
          </cell>
        </row>
        <row r="128">
          <cell r="S128">
            <v>923</v>
          </cell>
          <cell r="T128" t="str">
            <v>DAMLA ŞEN</v>
          </cell>
        </row>
        <row r="129">
          <cell r="S129">
            <v>925</v>
          </cell>
          <cell r="T129" t="str">
            <v>SERKAN YILMAZ</v>
          </cell>
        </row>
        <row r="130">
          <cell r="S130">
            <v>933</v>
          </cell>
          <cell r="T130" t="str">
            <v>BERKAY ÖZCAN</v>
          </cell>
        </row>
        <row r="131">
          <cell r="S131">
            <v>934</v>
          </cell>
          <cell r="T131" t="str">
            <v>DOĞUŞ AYDIN</v>
          </cell>
        </row>
        <row r="132">
          <cell r="S132">
            <v>937</v>
          </cell>
          <cell r="T132" t="str">
            <v>MERVE NUR KARAAĞAÇ</v>
          </cell>
        </row>
        <row r="133">
          <cell r="S133">
            <v>942</v>
          </cell>
          <cell r="T133" t="str">
            <v>GÖKDENİZ CAN</v>
          </cell>
        </row>
        <row r="134">
          <cell r="S134">
            <v>943</v>
          </cell>
          <cell r="T134" t="str">
            <v>KÜBRA AYDEMİR</v>
          </cell>
        </row>
        <row r="135">
          <cell r="S135">
            <v>944</v>
          </cell>
          <cell r="T135" t="str">
            <v>ÖYKÜ ALTUNTAŞ</v>
          </cell>
        </row>
        <row r="136">
          <cell r="S136">
            <v>947</v>
          </cell>
          <cell r="T136" t="str">
            <v>UMUT TOPKAYA</v>
          </cell>
        </row>
        <row r="137">
          <cell r="S137">
            <v>951</v>
          </cell>
          <cell r="T137" t="str">
            <v>FERHAT VEKİLHARÇ</v>
          </cell>
        </row>
        <row r="138">
          <cell r="S138">
            <v>958</v>
          </cell>
          <cell r="T138" t="str">
            <v>BURAK MERT KONTAŞ</v>
          </cell>
        </row>
        <row r="139">
          <cell r="S139">
            <v>963</v>
          </cell>
          <cell r="T139" t="str">
            <v>YASİN ÖNEN</v>
          </cell>
        </row>
        <row r="140">
          <cell r="S140">
            <v>966</v>
          </cell>
          <cell r="T140" t="str">
            <v>ZEYNEPNUR UZUNÇAKMAK</v>
          </cell>
        </row>
        <row r="141">
          <cell r="S141">
            <v>970</v>
          </cell>
          <cell r="T141" t="str">
            <v>BERKANT DİNAR</v>
          </cell>
        </row>
        <row r="142">
          <cell r="S142">
            <v>973</v>
          </cell>
          <cell r="T142" t="str">
            <v>İLAYDA AVCI</v>
          </cell>
        </row>
        <row r="143">
          <cell r="S143">
            <v>1551</v>
          </cell>
          <cell r="T143" t="str">
            <v>HAVVA TUANA KAYA</v>
          </cell>
        </row>
        <row r="144">
          <cell r="S144">
            <v>1573</v>
          </cell>
          <cell r="T144" t="str">
            <v>EREN ALTUNTAŞ</v>
          </cell>
        </row>
        <row r="146">
          <cell r="S146">
            <v>125</v>
          </cell>
          <cell r="T146" t="str">
            <v>MELİSA ÇATI</v>
          </cell>
        </row>
        <row r="147">
          <cell r="S147">
            <v>1456</v>
          </cell>
          <cell r="T147" t="str">
            <v>YUSUF EREN KILIÇ</v>
          </cell>
        </row>
        <row r="148">
          <cell r="S148">
            <v>1460</v>
          </cell>
          <cell r="T148" t="str">
            <v>MERVE AKYOL</v>
          </cell>
        </row>
        <row r="149">
          <cell r="S149">
            <v>1462</v>
          </cell>
          <cell r="T149" t="str">
            <v>SAMET YEŞİLYURT</v>
          </cell>
        </row>
        <row r="150">
          <cell r="S150">
            <v>1466</v>
          </cell>
          <cell r="T150" t="str">
            <v>SERENAT BAŞ</v>
          </cell>
        </row>
        <row r="151">
          <cell r="S151">
            <v>1470</v>
          </cell>
          <cell r="T151" t="str">
            <v>İLYAS TEZCAN</v>
          </cell>
        </row>
        <row r="152">
          <cell r="S152">
            <v>1474</v>
          </cell>
          <cell r="T152" t="str">
            <v>ALPER SALİH ÖZTÜRK</v>
          </cell>
        </row>
        <row r="153">
          <cell r="S153">
            <v>1477</v>
          </cell>
          <cell r="T153" t="str">
            <v>YAREN TUNÇ</v>
          </cell>
        </row>
        <row r="154">
          <cell r="S154">
            <v>1480</v>
          </cell>
          <cell r="T154" t="str">
            <v>ARDA TELLİ</v>
          </cell>
        </row>
        <row r="155">
          <cell r="S155">
            <v>1484</v>
          </cell>
          <cell r="T155" t="str">
            <v>GÖZDE YÜCEL</v>
          </cell>
        </row>
        <row r="156">
          <cell r="S156">
            <v>1489</v>
          </cell>
          <cell r="T156" t="str">
            <v>MELİH GÜNER</v>
          </cell>
        </row>
        <row r="157">
          <cell r="S157">
            <v>1496</v>
          </cell>
          <cell r="T157" t="str">
            <v>OĞUZHAN AKTAŞ</v>
          </cell>
        </row>
        <row r="158">
          <cell r="S158">
            <v>1501</v>
          </cell>
          <cell r="T158" t="str">
            <v>KORAY YANIK</v>
          </cell>
        </row>
        <row r="159">
          <cell r="S159">
            <v>1508</v>
          </cell>
          <cell r="T159" t="str">
            <v>ALPEREN YILDIZ</v>
          </cell>
        </row>
        <row r="160">
          <cell r="S160">
            <v>1510</v>
          </cell>
          <cell r="T160" t="str">
            <v>SAMET ŞAHİN</v>
          </cell>
        </row>
        <row r="161">
          <cell r="S161">
            <v>1515</v>
          </cell>
          <cell r="T161" t="str">
            <v>İHSAN CEBECİ</v>
          </cell>
        </row>
        <row r="162">
          <cell r="S162">
            <v>1519</v>
          </cell>
          <cell r="T162" t="str">
            <v>GÖKMEN BOL</v>
          </cell>
        </row>
        <row r="163">
          <cell r="S163">
            <v>1528</v>
          </cell>
          <cell r="T163" t="str">
            <v>TAYLAN DEMİRCİ</v>
          </cell>
        </row>
        <row r="164">
          <cell r="S164">
            <v>1535</v>
          </cell>
          <cell r="T164" t="str">
            <v>GÜLLÜ AKTAŞ</v>
          </cell>
        </row>
        <row r="165">
          <cell r="S165">
            <v>1540</v>
          </cell>
          <cell r="T165" t="str">
            <v>SERKAN ŞEN</v>
          </cell>
        </row>
        <row r="166">
          <cell r="S166">
            <v>1549</v>
          </cell>
          <cell r="T166" t="str">
            <v>DENİZ EMRE TANRIVERDİ</v>
          </cell>
        </row>
        <row r="167">
          <cell r="S167">
            <v>1555</v>
          </cell>
          <cell r="T167" t="str">
            <v>HİLAL AYDIN</v>
          </cell>
        </row>
        <row r="168">
          <cell r="S168">
            <v>1559</v>
          </cell>
          <cell r="T168" t="str">
            <v>MERVE GÜZELHAN</v>
          </cell>
        </row>
        <row r="169">
          <cell r="S169">
            <v>1566</v>
          </cell>
          <cell r="T169" t="str">
            <v>EMİRHAN GÜLER</v>
          </cell>
        </row>
        <row r="170">
          <cell r="S170">
            <v>1575</v>
          </cell>
          <cell r="T170" t="str">
            <v>BATUHAN KAYA</v>
          </cell>
        </row>
        <row r="171">
          <cell r="S171">
            <v>1582</v>
          </cell>
          <cell r="T171" t="str">
            <v>SİNEM YILMAZ</v>
          </cell>
        </row>
        <row r="172">
          <cell r="S172">
            <v>1587</v>
          </cell>
          <cell r="T172" t="str">
            <v>AKIN ŞENSOY</v>
          </cell>
        </row>
        <row r="173">
          <cell r="S173">
            <v>1594</v>
          </cell>
          <cell r="T173" t="str">
            <v>SİBEL TOPKARA</v>
          </cell>
        </row>
        <row r="174">
          <cell r="S174">
            <v>1599</v>
          </cell>
          <cell r="T174" t="str">
            <v>RUMEYSA AKYOL</v>
          </cell>
        </row>
        <row r="175">
          <cell r="S175">
            <v>1601</v>
          </cell>
          <cell r="T175" t="str">
            <v>DAMLA NUR GÜNDÜZ</v>
          </cell>
        </row>
        <row r="176">
          <cell r="S176">
            <v>1605</v>
          </cell>
          <cell r="T176" t="str">
            <v>ANIL KOÇ</v>
          </cell>
        </row>
        <row r="177">
          <cell r="S177">
            <v>1607</v>
          </cell>
          <cell r="T177" t="str">
            <v>BEYZA AKDENİZ</v>
          </cell>
        </row>
        <row r="178">
          <cell r="S178">
            <v>1612</v>
          </cell>
          <cell r="T178" t="str">
            <v>YUNUS EMRE ÖZATA</v>
          </cell>
        </row>
        <row r="180">
          <cell r="S180">
            <v>15</v>
          </cell>
          <cell r="T180" t="str">
            <v>İREM DENİZ</v>
          </cell>
        </row>
        <row r="181">
          <cell r="S181">
            <v>36</v>
          </cell>
          <cell r="T181" t="str">
            <v>BERKAY DOKGÖZ</v>
          </cell>
        </row>
        <row r="182">
          <cell r="S182">
            <v>55</v>
          </cell>
          <cell r="T182" t="str">
            <v>CANSU GÜMÜŞ</v>
          </cell>
        </row>
        <row r="183">
          <cell r="S183">
            <v>64</v>
          </cell>
          <cell r="T183" t="str">
            <v>CEREN NUR KUVAN</v>
          </cell>
        </row>
        <row r="184">
          <cell r="S184">
            <v>77</v>
          </cell>
          <cell r="T184" t="str">
            <v>SELAHATTİN TALHA ÇETİNKAYA</v>
          </cell>
        </row>
        <row r="185">
          <cell r="S185">
            <v>101</v>
          </cell>
          <cell r="T185" t="str">
            <v>TUĞÇE YAĞIZOĞLU</v>
          </cell>
        </row>
        <row r="186">
          <cell r="S186">
            <v>308</v>
          </cell>
          <cell r="T186" t="str">
            <v>RAFET GÜLER</v>
          </cell>
        </row>
        <row r="187">
          <cell r="S187">
            <v>878</v>
          </cell>
          <cell r="T187" t="str">
            <v>KÜBRA NUR YÜKSEL</v>
          </cell>
        </row>
        <row r="188">
          <cell r="S188">
            <v>881</v>
          </cell>
          <cell r="T188" t="str">
            <v>BUKET ELVERMİŞ</v>
          </cell>
        </row>
        <row r="189">
          <cell r="S189">
            <v>884</v>
          </cell>
          <cell r="T189" t="str">
            <v>ESRA NUR YÜKSEL</v>
          </cell>
        </row>
        <row r="190">
          <cell r="S190">
            <v>889</v>
          </cell>
          <cell r="T190" t="str">
            <v>SELİN TÜRKMEN</v>
          </cell>
        </row>
        <row r="191">
          <cell r="S191">
            <v>892</v>
          </cell>
          <cell r="T191" t="str">
            <v>EMİRHAN ÇELİK</v>
          </cell>
        </row>
        <row r="192">
          <cell r="S192">
            <v>895</v>
          </cell>
          <cell r="T192" t="str">
            <v>ÖMER FARUK ÇELİK</v>
          </cell>
        </row>
        <row r="193">
          <cell r="S193">
            <v>896</v>
          </cell>
          <cell r="T193" t="str">
            <v>DOĞUKAN SIRTBAŞ</v>
          </cell>
        </row>
        <row r="194">
          <cell r="S194">
            <v>900</v>
          </cell>
          <cell r="T194" t="str">
            <v>AYLA KILIÇOĞLU</v>
          </cell>
        </row>
        <row r="195">
          <cell r="S195">
            <v>903</v>
          </cell>
          <cell r="T195" t="str">
            <v>ASYA POYRAZ</v>
          </cell>
        </row>
        <row r="196">
          <cell r="S196">
            <v>904</v>
          </cell>
          <cell r="T196" t="str">
            <v>SİNEM MEMİŞ</v>
          </cell>
        </row>
        <row r="197">
          <cell r="S197">
            <v>909</v>
          </cell>
          <cell r="T197" t="str">
            <v>ZEYNEP UZUNLAR</v>
          </cell>
        </row>
        <row r="198">
          <cell r="S198">
            <v>913</v>
          </cell>
          <cell r="T198" t="str">
            <v>MERVENUR TOMAKİN</v>
          </cell>
        </row>
        <row r="199">
          <cell r="S199">
            <v>918</v>
          </cell>
          <cell r="T199" t="str">
            <v>GAMZE BAHAR</v>
          </cell>
        </row>
        <row r="200">
          <cell r="S200">
            <v>926</v>
          </cell>
          <cell r="T200" t="str">
            <v>ZEYNEP FEYZA BAŞELİ</v>
          </cell>
        </row>
        <row r="201">
          <cell r="S201">
            <v>927</v>
          </cell>
          <cell r="T201" t="str">
            <v>SEYFULLAH DURAN</v>
          </cell>
        </row>
        <row r="202">
          <cell r="S202">
            <v>935</v>
          </cell>
          <cell r="T202" t="str">
            <v>HAZAR MİNNET</v>
          </cell>
        </row>
        <row r="203">
          <cell r="S203">
            <v>936</v>
          </cell>
          <cell r="T203" t="str">
            <v>NİSA BACINOĞLU</v>
          </cell>
        </row>
        <row r="204">
          <cell r="S204">
            <v>941</v>
          </cell>
          <cell r="T204" t="str">
            <v>MUHAMMET ARİF ERTUĞRUL</v>
          </cell>
        </row>
        <row r="205">
          <cell r="S205">
            <v>950</v>
          </cell>
          <cell r="T205" t="str">
            <v>SILA YILMAZ</v>
          </cell>
        </row>
        <row r="206">
          <cell r="S206">
            <v>960</v>
          </cell>
          <cell r="T206" t="str">
            <v>SELAHATTİN AKGÜN</v>
          </cell>
        </row>
        <row r="207">
          <cell r="S207">
            <v>964</v>
          </cell>
          <cell r="T207" t="str">
            <v>ENES HÜLÜR</v>
          </cell>
        </row>
        <row r="208">
          <cell r="S208">
            <v>965</v>
          </cell>
          <cell r="T208" t="str">
            <v>YAĞMUR SUDE ALAN</v>
          </cell>
        </row>
        <row r="209">
          <cell r="S209">
            <v>968</v>
          </cell>
          <cell r="T209" t="str">
            <v>ABDÜLSAMET SEYMEN</v>
          </cell>
        </row>
        <row r="210">
          <cell r="S210">
            <v>974</v>
          </cell>
          <cell r="T210" t="str">
            <v>HÜSEYİN SAKA</v>
          </cell>
        </row>
        <row r="211">
          <cell r="S211">
            <v>1174</v>
          </cell>
          <cell r="T211" t="str">
            <v>PINAR AYDIN</v>
          </cell>
        </row>
        <row r="212">
          <cell r="S212">
            <v>1452</v>
          </cell>
          <cell r="T212" t="str">
            <v>ERAY ULU</v>
          </cell>
        </row>
        <row r="214">
          <cell r="S214">
            <v>1</v>
          </cell>
          <cell r="T214" t="str">
            <v>NİLAY ÇOL</v>
          </cell>
        </row>
        <row r="215">
          <cell r="S215">
            <v>52</v>
          </cell>
          <cell r="T215" t="str">
            <v>MELİH OF</v>
          </cell>
        </row>
        <row r="216">
          <cell r="S216">
            <v>68</v>
          </cell>
          <cell r="T216" t="str">
            <v>BATUHAN BERKE PURSAH</v>
          </cell>
        </row>
        <row r="217">
          <cell r="S217">
            <v>103</v>
          </cell>
          <cell r="T217" t="str">
            <v>HALENUR YANIK</v>
          </cell>
        </row>
        <row r="218">
          <cell r="S218">
            <v>718</v>
          </cell>
          <cell r="T218" t="str">
            <v>EMRE TAHA KONTAŞ</v>
          </cell>
        </row>
        <row r="219">
          <cell r="S219">
            <v>726</v>
          </cell>
          <cell r="T219" t="str">
            <v>AYBARS BARAN AKTÜRK</v>
          </cell>
        </row>
        <row r="220">
          <cell r="S220">
            <v>728</v>
          </cell>
          <cell r="T220" t="str">
            <v>BATUHAN KAYA</v>
          </cell>
        </row>
        <row r="221">
          <cell r="S221">
            <v>730</v>
          </cell>
          <cell r="T221" t="str">
            <v>HAVVA KESKİN</v>
          </cell>
        </row>
        <row r="222">
          <cell r="S222">
            <v>733</v>
          </cell>
          <cell r="T222" t="str">
            <v>DOĞUKAN KÖKEN</v>
          </cell>
        </row>
        <row r="223">
          <cell r="S223">
            <v>736</v>
          </cell>
          <cell r="T223" t="str">
            <v>BEDİRHAN KAYA</v>
          </cell>
        </row>
        <row r="224">
          <cell r="S224">
            <v>750</v>
          </cell>
          <cell r="T224" t="str">
            <v>GAMZE GÜNDOĞDU</v>
          </cell>
        </row>
        <row r="225">
          <cell r="S225">
            <v>782</v>
          </cell>
          <cell r="T225" t="str">
            <v>ALPEREN DEMİR</v>
          </cell>
        </row>
        <row r="226">
          <cell r="S226">
            <v>786</v>
          </cell>
          <cell r="T226" t="str">
            <v>MUSTAFA UĞURCAN GÜNEY</v>
          </cell>
        </row>
        <row r="227">
          <cell r="S227">
            <v>793</v>
          </cell>
          <cell r="T227" t="str">
            <v>MÜRVET AKKAYA</v>
          </cell>
        </row>
        <row r="228">
          <cell r="S228">
            <v>802</v>
          </cell>
          <cell r="T228" t="str">
            <v>FUNDANUR ÖZTÜRK</v>
          </cell>
        </row>
        <row r="229">
          <cell r="S229">
            <v>810</v>
          </cell>
          <cell r="T229" t="str">
            <v>KADER ERDOĞAN</v>
          </cell>
        </row>
        <row r="230">
          <cell r="S230">
            <v>836</v>
          </cell>
          <cell r="T230" t="str">
            <v>TUĞBA AKBAŞ</v>
          </cell>
        </row>
        <row r="231">
          <cell r="S231">
            <v>843</v>
          </cell>
          <cell r="T231" t="str">
            <v>MELEK ERGEN</v>
          </cell>
        </row>
        <row r="232">
          <cell r="S232">
            <v>844</v>
          </cell>
          <cell r="T232" t="str">
            <v>GÖKTÜRK AKTAŞ</v>
          </cell>
        </row>
        <row r="233">
          <cell r="S233">
            <v>856</v>
          </cell>
          <cell r="T233" t="str">
            <v>BÜŞRA BAŞ</v>
          </cell>
        </row>
        <row r="234">
          <cell r="S234">
            <v>869</v>
          </cell>
          <cell r="T234" t="str">
            <v>ÖZKAN KARAHASANOĞLU</v>
          </cell>
        </row>
        <row r="236">
          <cell r="S236">
            <v>24</v>
          </cell>
          <cell r="T236" t="str">
            <v>ECE BESTE AYDOĞAN</v>
          </cell>
        </row>
        <row r="237">
          <cell r="S237">
            <v>88</v>
          </cell>
          <cell r="T237" t="str">
            <v>BUKET KESKİN</v>
          </cell>
        </row>
        <row r="238">
          <cell r="S238">
            <v>719</v>
          </cell>
          <cell r="T238" t="str">
            <v>HÜDA BEYZAN GENÇ</v>
          </cell>
        </row>
        <row r="239">
          <cell r="S239">
            <v>720</v>
          </cell>
          <cell r="T239" t="str">
            <v>SELAHATTİN ÖZKAN</v>
          </cell>
        </row>
        <row r="240">
          <cell r="S240">
            <v>721</v>
          </cell>
          <cell r="T240" t="str">
            <v>YAĞMUR GÜNBEY</v>
          </cell>
        </row>
        <row r="241">
          <cell r="S241">
            <v>727</v>
          </cell>
          <cell r="T241" t="str">
            <v>AYŞEGÜL DALGIÇ</v>
          </cell>
        </row>
        <row r="242">
          <cell r="S242">
            <v>731</v>
          </cell>
          <cell r="T242" t="str">
            <v>İREMSU TOPAL</v>
          </cell>
        </row>
        <row r="243">
          <cell r="S243">
            <v>734</v>
          </cell>
          <cell r="T243" t="str">
            <v>DUYGUCAN DİZMEN</v>
          </cell>
        </row>
        <row r="244">
          <cell r="S244">
            <v>738</v>
          </cell>
          <cell r="T244" t="str">
            <v>TUĞBA YAVUZ</v>
          </cell>
        </row>
        <row r="245">
          <cell r="S245">
            <v>740</v>
          </cell>
          <cell r="T245" t="str">
            <v>MİNEL ÇARKCI</v>
          </cell>
        </row>
        <row r="246">
          <cell r="S246">
            <v>743</v>
          </cell>
          <cell r="T246" t="str">
            <v>ÖMER UĞUR</v>
          </cell>
        </row>
        <row r="247">
          <cell r="S247">
            <v>745</v>
          </cell>
          <cell r="T247" t="str">
            <v>HÜSEYİN ÖZTÜRK</v>
          </cell>
        </row>
        <row r="248">
          <cell r="S248">
            <v>749</v>
          </cell>
          <cell r="T248" t="str">
            <v>ÖMER FURKAN ÖZGÜL</v>
          </cell>
        </row>
        <row r="249">
          <cell r="S249">
            <v>766</v>
          </cell>
          <cell r="T249" t="str">
            <v>GİZEM ÇELEBİ</v>
          </cell>
        </row>
        <row r="250">
          <cell r="S250">
            <v>771</v>
          </cell>
          <cell r="T250" t="str">
            <v>ALEYNA HENDEKCİ</v>
          </cell>
        </row>
        <row r="251">
          <cell r="S251">
            <v>773</v>
          </cell>
          <cell r="T251" t="str">
            <v>İBRAHİM CEBECİ</v>
          </cell>
        </row>
        <row r="252">
          <cell r="S252">
            <v>775</v>
          </cell>
          <cell r="T252" t="str">
            <v>BENGİSU BAŞKAN</v>
          </cell>
        </row>
        <row r="253">
          <cell r="S253">
            <v>778</v>
          </cell>
          <cell r="T253" t="str">
            <v>İLYAS CAN KABAL</v>
          </cell>
        </row>
        <row r="254">
          <cell r="S254">
            <v>784</v>
          </cell>
          <cell r="T254" t="str">
            <v>BERAT ÖZTÜRK</v>
          </cell>
        </row>
        <row r="255">
          <cell r="S255">
            <v>827</v>
          </cell>
          <cell r="T255" t="str">
            <v>BEGÜM BEYZA ŞİMŞEK</v>
          </cell>
        </row>
        <row r="256">
          <cell r="S256">
            <v>845</v>
          </cell>
          <cell r="T256" t="str">
            <v>SELAHADDİN CAN KELEŞ</v>
          </cell>
        </row>
        <row r="257">
          <cell r="S257">
            <v>854</v>
          </cell>
          <cell r="T257" t="str">
            <v>GİZEM OVA</v>
          </cell>
        </row>
        <row r="258">
          <cell r="S258">
            <v>860</v>
          </cell>
          <cell r="T258" t="str">
            <v>MELİKE GÖKTEPE</v>
          </cell>
        </row>
        <row r="259">
          <cell r="S259">
            <v>861</v>
          </cell>
          <cell r="T259" t="str">
            <v>NİLAY YILDIZ</v>
          </cell>
        </row>
        <row r="260">
          <cell r="S260">
            <v>862</v>
          </cell>
          <cell r="T260" t="str">
            <v>MELİSA ÖNDEŞ</v>
          </cell>
        </row>
        <row r="261">
          <cell r="S261">
            <v>863</v>
          </cell>
          <cell r="T261" t="str">
            <v>GAYE MAĞDEN</v>
          </cell>
        </row>
        <row r="262">
          <cell r="S262">
            <v>865</v>
          </cell>
          <cell r="T262" t="str">
            <v>ATALAY KONTAŞ</v>
          </cell>
        </row>
        <row r="264">
          <cell r="S264">
            <v>5</v>
          </cell>
          <cell r="T264" t="str">
            <v>HAZAR YAZICI</v>
          </cell>
        </row>
        <row r="265">
          <cell r="S265">
            <v>6</v>
          </cell>
          <cell r="T265" t="str">
            <v>DOĞUKAN TOPAL</v>
          </cell>
        </row>
        <row r="266">
          <cell r="S266">
            <v>7</v>
          </cell>
          <cell r="T266" t="str">
            <v>KUBİLAY ERKİN USTA</v>
          </cell>
        </row>
        <row r="267">
          <cell r="S267">
            <v>9</v>
          </cell>
          <cell r="T267" t="str">
            <v>GİZEM YILMAZ</v>
          </cell>
        </row>
        <row r="268">
          <cell r="S268">
            <v>10</v>
          </cell>
          <cell r="T268" t="str">
            <v>ERTUĞ EVREN ÖZTÜRK</v>
          </cell>
        </row>
        <row r="269">
          <cell r="S269">
            <v>18</v>
          </cell>
          <cell r="T269" t="str">
            <v>SEDANUR AYDIN</v>
          </cell>
        </row>
        <row r="270">
          <cell r="S270">
            <v>19</v>
          </cell>
          <cell r="T270" t="str">
            <v>ANIL YAZICI</v>
          </cell>
        </row>
        <row r="271">
          <cell r="S271">
            <v>28</v>
          </cell>
          <cell r="T271" t="str">
            <v>ŞEVVAL AYDIN</v>
          </cell>
        </row>
        <row r="272">
          <cell r="S272">
            <v>38</v>
          </cell>
          <cell r="T272" t="str">
            <v>SADETTİN AKÇAY</v>
          </cell>
        </row>
        <row r="273">
          <cell r="S273">
            <v>50</v>
          </cell>
          <cell r="T273" t="str">
            <v>MERVE ÖZCAN</v>
          </cell>
        </row>
        <row r="274">
          <cell r="S274">
            <v>70</v>
          </cell>
          <cell r="T274" t="str">
            <v>KEREM KIZILTAŞ</v>
          </cell>
        </row>
        <row r="275">
          <cell r="S275">
            <v>89</v>
          </cell>
          <cell r="T275" t="str">
            <v>NEFİSE REİSOĞLU</v>
          </cell>
        </row>
        <row r="276">
          <cell r="S276">
            <v>104</v>
          </cell>
          <cell r="T276" t="str">
            <v>CEMAL GÖKTUĞ VAROL</v>
          </cell>
        </row>
        <row r="277">
          <cell r="S277">
            <v>788</v>
          </cell>
          <cell r="T277" t="str">
            <v>İREM YENİ</v>
          </cell>
        </row>
        <row r="278">
          <cell r="S278">
            <v>792</v>
          </cell>
          <cell r="T278" t="str">
            <v>FURKAN HAMSICI</v>
          </cell>
        </row>
        <row r="279">
          <cell r="S279">
            <v>796</v>
          </cell>
          <cell r="T279" t="str">
            <v>GAMZE GÜNLÜOĞLU</v>
          </cell>
        </row>
        <row r="280">
          <cell r="S280">
            <v>797</v>
          </cell>
          <cell r="T280" t="str">
            <v>HALE İREM SEMİZ</v>
          </cell>
        </row>
        <row r="281">
          <cell r="S281">
            <v>803</v>
          </cell>
          <cell r="T281" t="str">
            <v>GÜLBAHAR ARSLANTÜRK</v>
          </cell>
        </row>
        <row r="282">
          <cell r="S282">
            <v>805</v>
          </cell>
          <cell r="T282" t="str">
            <v>ERMAN ALBAYRAK</v>
          </cell>
        </row>
        <row r="283">
          <cell r="S283">
            <v>809</v>
          </cell>
          <cell r="T283" t="str">
            <v>SİMGE ÖZCAN</v>
          </cell>
        </row>
        <row r="284">
          <cell r="S284">
            <v>839</v>
          </cell>
          <cell r="T284" t="str">
            <v>BÜŞRA ŞAHİN</v>
          </cell>
        </row>
        <row r="285">
          <cell r="S285">
            <v>858</v>
          </cell>
          <cell r="T285" t="str">
            <v>GAMZE ÖZDEMİR</v>
          </cell>
        </row>
        <row r="286">
          <cell r="S286">
            <v>868</v>
          </cell>
          <cell r="T286" t="str">
            <v>ÇAĞATAY DERVİŞOĞLU</v>
          </cell>
        </row>
        <row r="288">
          <cell r="S288">
            <v>2</v>
          </cell>
          <cell r="T288" t="str">
            <v>ONUR KURT</v>
          </cell>
        </row>
        <row r="289">
          <cell r="S289">
            <v>8</v>
          </cell>
          <cell r="T289" t="str">
            <v>KAĞAN ÖZTÜRK</v>
          </cell>
        </row>
        <row r="290">
          <cell r="S290">
            <v>33</v>
          </cell>
          <cell r="T290" t="str">
            <v>NESLİHAN ESRA ÇAN</v>
          </cell>
        </row>
        <row r="291">
          <cell r="S291">
            <v>39</v>
          </cell>
          <cell r="T291" t="str">
            <v>BEYZA NUR AKKAYA</v>
          </cell>
        </row>
        <row r="292">
          <cell r="S292">
            <v>62</v>
          </cell>
          <cell r="T292" t="str">
            <v>MERT EREN</v>
          </cell>
        </row>
        <row r="293">
          <cell r="S293">
            <v>102</v>
          </cell>
          <cell r="T293" t="str">
            <v>BORA YÜKSEL</v>
          </cell>
        </row>
        <row r="294">
          <cell r="S294">
            <v>723</v>
          </cell>
          <cell r="T294" t="str">
            <v>AYSUN ELMALI</v>
          </cell>
        </row>
        <row r="295">
          <cell r="S295">
            <v>725</v>
          </cell>
          <cell r="T295" t="str">
            <v>ÖZGENUR ÖZDEMİR</v>
          </cell>
        </row>
        <row r="296">
          <cell r="S296">
            <v>741</v>
          </cell>
          <cell r="T296" t="str">
            <v>MİNEL YAREN YAYLA</v>
          </cell>
        </row>
        <row r="297">
          <cell r="S297">
            <v>781</v>
          </cell>
          <cell r="T297" t="str">
            <v>GÖKSU CAN</v>
          </cell>
        </row>
        <row r="298">
          <cell r="S298">
            <v>785</v>
          </cell>
          <cell r="T298" t="str">
            <v>SENA CANDAN</v>
          </cell>
        </row>
        <row r="299">
          <cell r="S299">
            <v>842</v>
          </cell>
          <cell r="T299" t="str">
            <v>ALEYNA TUĞÇE BÜYÜK</v>
          </cell>
        </row>
        <row r="300">
          <cell r="S300">
            <v>846</v>
          </cell>
          <cell r="T300" t="str">
            <v>SAMETCAN ÖZTÜRK</v>
          </cell>
        </row>
        <row r="301">
          <cell r="S301">
            <v>857</v>
          </cell>
          <cell r="T301" t="str">
            <v>İSMAİL MERT İNOĞLU</v>
          </cell>
        </row>
        <row r="303">
          <cell r="S303">
            <v>617</v>
          </cell>
          <cell r="T303" t="str">
            <v>BERNUR DAMLA ÖZTÜRK</v>
          </cell>
        </row>
        <row r="304">
          <cell r="S304">
            <v>630</v>
          </cell>
          <cell r="T304" t="str">
            <v>GÖZDE AKTAŞ</v>
          </cell>
        </row>
        <row r="305">
          <cell r="S305">
            <v>644</v>
          </cell>
          <cell r="T305" t="str">
            <v>ALİCAN ÇAKIR</v>
          </cell>
        </row>
        <row r="306">
          <cell r="S306">
            <v>654</v>
          </cell>
          <cell r="T306" t="str">
            <v>ERAY KÜTÜK</v>
          </cell>
        </row>
        <row r="307">
          <cell r="S307">
            <v>661</v>
          </cell>
          <cell r="T307" t="str">
            <v>KAMİLCAN ÇAKMAK</v>
          </cell>
        </row>
        <row r="308">
          <cell r="S308">
            <v>663</v>
          </cell>
          <cell r="T308" t="str">
            <v>MERT AKBAŞ</v>
          </cell>
        </row>
        <row r="309">
          <cell r="S309">
            <v>676</v>
          </cell>
          <cell r="T309" t="str">
            <v>YUNUS AKYURT</v>
          </cell>
        </row>
        <row r="310">
          <cell r="S310">
            <v>677</v>
          </cell>
          <cell r="T310" t="str">
            <v>SEREN AKGÜNDÜZ</v>
          </cell>
        </row>
        <row r="311">
          <cell r="S311">
            <v>680</v>
          </cell>
          <cell r="T311" t="str">
            <v>ŞURANUR DUVAN</v>
          </cell>
        </row>
        <row r="312">
          <cell r="S312">
            <v>683</v>
          </cell>
          <cell r="T312" t="str">
            <v>MİNEL PEMBE GÜMÜŞ</v>
          </cell>
        </row>
        <row r="313">
          <cell r="S313">
            <v>692</v>
          </cell>
          <cell r="T313" t="str">
            <v>KAMER KILIÇ</v>
          </cell>
        </row>
        <row r="314">
          <cell r="S314">
            <v>699</v>
          </cell>
          <cell r="T314" t="str">
            <v>BUSE ACARTÜRK</v>
          </cell>
        </row>
        <row r="315">
          <cell r="S315">
            <v>702</v>
          </cell>
          <cell r="T315" t="str">
            <v>CANER KARADENİZ</v>
          </cell>
        </row>
        <row r="316">
          <cell r="S316">
            <v>704</v>
          </cell>
          <cell r="T316" t="str">
            <v>FURKAN ŞAHİN</v>
          </cell>
        </row>
        <row r="317">
          <cell r="S317">
            <v>715</v>
          </cell>
          <cell r="T317" t="str">
            <v>MUHSİN KOCAGÖZ</v>
          </cell>
        </row>
        <row r="318">
          <cell r="S318">
            <v>850</v>
          </cell>
          <cell r="T318" t="str">
            <v>GAYE YILMAZ</v>
          </cell>
        </row>
        <row r="320">
          <cell r="S320">
            <v>12</v>
          </cell>
          <cell r="T320" t="str">
            <v>BATUHAN TOMAKİN</v>
          </cell>
        </row>
        <row r="321">
          <cell r="S321">
            <v>21</v>
          </cell>
          <cell r="T321" t="str">
            <v>BEYZANUR KARAGÖL</v>
          </cell>
        </row>
        <row r="322">
          <cell r="S322">
            <v>51</v>
          </cell>
          <cell r="T322" t="str">
            <v>BATUHAN BAŞARAN</v>
          </cell>
        </row>
        <row r="323">
          <cell r="S323">
            <v>63</v>
          </cell>
          <cell r="T323" t="str">
            <v>GÖKCE İŞBAKAN</v>
          </cell>
        </row>
        <row r="324">
          <cell r="S324">
            <v>71</v>
          </cell>
          <cell r="T324" t="str">
            <v>BÜŞRA KARABULUT</v>
          </cell>
        </row>
        <row r="325">
          <cell r="S325">
            <v>612</v>
          </cell>
          <cell r="T325" t="str">
            <v>ALİ SAYPINAR</v>
          </cell>
        </row>
        <row r="326">
          <cell r="S326">
            <v>618</v>
          </cell>
          <cell r="T326" t="str">
            <v>BATUHAN OCAK</v>
          </cell>
        </row>
        <row r="327">
          <cell r="S327">
            <v>620</v>
          </cell>
          <cell r="T327" t="str">
            <v>BURCU KILIÇTAŞ</v>
          </cell>
        </row>
        <row r="328">
          <cell r="S328">
            <v>623</v>
          </cell>
          <cell r="T328" t="str">
            <v>DOĞUKAN TURAN</v>
          </cell>
        </row>
        <row r="329">
          <cell r="S329">
            <v>628</v>
          </cell>
          <cell r="T329" t="str">
            <v>FURKAN ŞENER</v>
          </cell>
        </row>
        <row r="330">
          <cell r="S330">
            <v>629</v>
          </cell>
          <cell r="T330" t="str">
            <v>GAMZE TİRYAKİ</v>
          </cell>
        </row>
        <row r="331">
          <cell r="S331">
            <v>638</v>
          </cell>
          <cell r="T331" t="str">
            <v>OKAN YILMAZ</v>
          </cell>
        </row>
        <row r="332">
          <cell r="S332">
            <v>642</v>
          </cell>
          <cell r="T332" t="str">
            <v>ZEHRA GÖKTEPE</v>
          </cell>
        </row>
        <row r="333">
          <cell r="S333">
            <v>645</v>
          </cell>
          <cell r="T333" t="str">
            <v>AYLİN MERMER</v>
          </cell>
        </row>
        <row r="334">
          <cell r="S334">
            <v>647</v>
          </cell>
          <cell r="T334" t="str">
            <v>BARAN ÇELİK</v>
          </cell>
        </row>
        <row r="335">
          <cell r="S335">
            <v>650</v>
          </cell>
          <cell r="T335" t="str">
            <v>BORA GÖZÜKAN</v>
          </cell>
        </row>
        <row r="336">
          <cell r="S336">
            <v>666</v>
          </cell>
          <cell r="T336" t="str">
            <v>NESLİHAN ŞAHİN</v>
          </cell>
        </row>
        <row r="337">
          <cell r="S337">
            <v>667</v>
          </cell>
          <cell r="T337" t="str">
            <v>NİSA NUR AYDOĞDU</v>
          </cell>
        </row>
        <row r="338">
          <cell r="S338">
            <v>673</v>
          </cell>
          <cell r="T338" t="str">
            <v>SUĞDE ECE BAŞ</v>
          </cell>
        </row>
        <row r="339">
          <cell r="S339">
            <v>693</v>
          </cell>
          <cell r="T339" t="str">
            <v>HAKKI AKKAYA</v>
          </cell>
        </row>
        <row r="340">
          <cell r="S340">
            <v>696</v>
          </cell>
          <cell r="T340" t="str">
            <v>AHMET GÖÇ</v>
          </cell>
        </row>
        <row r="341">
          <cell r="S341">
            <v>700</v>
          </cell>
          <cell r="T341" t="str">
            <v>TAHSİN KAAN KESKİN</v>
          </cell>
        </row>
        <row r="342">
          <cell r="S342">
            <v>820</v>
          </cell>
          <cell r="T342" t="str">
            <v>KARDELEN DAVUTOĞLU</v>
          </cell>
        </row>
        <row r="343">
          <cell r="S343">
            <v>823</v>
          </cell>
          <cell r="T343" t="str">
            <v>BEYZA ŞÜKRİYE TANDOĞAN</v>
          </cell>
        </row>
        <row r="345">
          <cell r="S345">
            <v>13</v>
          </cell>
          <cell r="T345" t="str">
            <v>ALEYNA KAYA</v>
          </cell>
        </row>
        <row r="346">
          <cell r="S346">
            <v>14</v>
          </cell>
          <cell r="T346" t="str">
            <v>SİBEL YILMAZ</v>
          </cell>
        </row>
        <row r="347">
          <cell r="S347">
            <v>20</v>
          </cell>
          <cell r="T347" t="str">
            <v>TULUHAN AFAN</v>
          </cell>
        </row>
        <row r="348">
          <cell r="S348">
            <v>105</v>
          </cell>
          <cell r="T348" t="str">
            <v>DOĞUKAN TÜRKYILMAZ</v>
          </cell>
        </row>
        <row r="349">
          <cell r="S349">
            <v>611</v>
          </cell>
          <cell r="T349" t="str">
            <v>ALİ FIRAT YOLDAŞ</v>
          </cell>
        </row>
        <row r="350">
          <cell r="S350">
            <v>631</v>
          </cell>
          <cell r="T350" t="str">
            <v>HALİSCAN ÖNEY</v>
          </cell>
        </row>
        <row r="351">
          <cell r="S351">
            <v>635</v>
          </cell>
          <cell r="T351" t="str">
            <v>MUSTAFA GÖRKEM AKBULUT</v>
          </cell>
        </row>
        <row r="352">
          <cell r="S352">
            <v>639</v>
          </cell>
          <cell r="T352" t="str">
            <v>ÖMER KAAN GÜLLÜ</v>
          </cell>
        </row>
        <row r="353">
          <cell r="S353">
            <v>651</v>
          </cell>
          <cell r="T353" t="str">
            <v>BUĞRA KAYA</v>
          </cell>
        </row>
        <row r="354">
          <cell r="S354">
            <v>664</v>
          </cell>
          <cell r="T354" t="str">
            <v>MERVE AKYOL</v>
          </cell>
        </row>
        <row r="355">
          <cell r="S355">
            <v>665</v>
          </cell>
          <cell r="T355" t="str">
            <v>MİHRİBAN KONTAŞ</v>
          </cell>
        </row>
        <row r="356">
          <cell r="S356">
            <v>689</v>
          </cell>
          <cell r="T356" t="str">
            <v>TUĞÇENUR KAYA</v>
          </cell>
        </row>
        <row r="357">
          <cell r="S357">
            <v>701</v>
          </cell>
          <cell r="T357" t="str">
            <v>EMRE YÜKSEL</v>
          </cell>
        </row>
        <row r="358">
          <cell r="S358">
            <v>716</v>
          </cell>
          <cell r="T358" t="str">
            <v>SİNAN İÇÖZ</v>
          </cell>
        </row>
        <row r="359">
          <cell r="S359">
            <v>872</v>
          </cell>
          <cell r="T359" t="str">
            <v>CEYDA OKAY</v>
          </cell>
        </row>
        <row r="361">
          <cell r="S361">
            <v>34</v>
          </cell>
          <cell r="T361" t="str">
            <v>DİLEK NUR ALTUNSOY</v>
          </cell>
        </row>
        <row r="362">
          <cell r="S362">
            <v>624</v>
          </cell>
          <cell r="T362" t="str">
            <v>ELİF YILMAZ</v>
          </cell>
        </row>
        <row r="363">
          <cell r="S363">
            <v>627</v>
          </cell>
          <cell r="T363" t="str">
            <v>ESMANUR ÇALIŞ</v>
          </cell>
        </row>
        <row r="364">
          <cell r="S364">
            <v>643</v>
          </cell>
          <cell r="T364" t="str">
            <v>AHMET YÖNDEM</v>
          </cell>
        </row>
        <row r="365">
          <cell r="S365">
            <v>652</v>
          </cell>
          <cell r="T365" t="str">
            <v>CEYDA BAYKARA</v>
          </cell>
        </row>
        <row r="366">
          <cell r="S366">
            <v>659</v>
          </cell>
          <cell r="T366" t="str">
            <v>İZZET ERKİM KARAKOYUN</v>
          </cell>
        </row>
        <row r="367">
          <cell r="S367">
            <v>662</v>
          </cell>
          <cell r="T367" t="str">
            <v>KIYMETNUR ARSLAN</v>
          </cell>
        </row>
        <row r="368">
          <cell r="S368">
            <v>668</v>
          </cell>
          <cell r="T368" t="str">
            <v>ONUR MEMİŞ</v>
          </cell>
        </row>
        <row r="369">
          <cell r="S369">
            <v>678</v>
          </cell>
          <cell r="T369" t="str">
            <v>SUDE ŞAHAN</v>
          </cell>
        </row>
        <row r="370">
          <cell r="S370">
            <v>682</v>
          </cell>
          <cell r="T370" t="str">
            <v>HANDE ÇİÇEK</v>
          </cell>
        </row>
        <row r="371">
          <cell r="S371">
            <v>847</v>
          </cell>
          <cell r="T371" t="str">
            <v>GÖKÇE BAYKAL</v>
          </cell>
        </row>
        <row r="372">
          <cell r="S372">
            <v>871</v>
          </cell>
          <cell r="T372" t="str">
            <v>DİDEM İŞLEK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/>
          </a:outerShdw>
        </a:effec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/>
          </a:outerShdw>
        </a:effec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9"/>
  </sheetPr>
  <dimension ref="A1:Y33"/>
  <sheetViews>
    <sheetView tabSelected="1" zoomScaleNormal="130" workbookViewId="0"/>
  </sheetViews>
  <sheetFormatPr defaultRowHeight="12.75"/>
  <cols>
    <col min="1" max="1" width="10.5703125" style="76" customWidth="1"/>
    <col min="2" max="2" width="2.28515625" style="76" customWidth="1"/>
    <col min="3" max="20" width="4.28515625" style="76" customWidth="1"/>
    <col min="21" max="21" width="2.5703125" style="76" customWidth="1"/>
    <col min="22" max="16384" width="9.140625" style="76"/>
  </cols>
  <sheetData>
    <row r="1" spans="1:21" ht="13.5" thickBot="1"/>
    <row r="2" spans="1:21" s="85" customFormat="1" ht="12" customHeight="1" thickTop="1"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8"/>
    </row>
    <row r="3" spans="1:21" ht="13.5" customHeight="1">
      <c r="A3" s="31"/>
      <c r="B3" s="89"/>
      <c r="C3" s="216" t="s">
        <v>3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8"/>
      <c r="U3" s="90"/>
    </row>
    <row r="4" spans="1:21" ht="18.75" customHeight="1">
      <c r="A4" s="31"/>
      <c r="B4" s="89"/>
      <c r="C4" s="219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1"/>
      <c r="U4" s="91"/>
    </row>
    <row r="5" spans="1:21" ht="10.5" customHeight="1" thickBot="1">
      <c r="A5" s="31"/>
      <c r="B5" s="92"/>
      <c r="C5" s="237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93"/>
    </row>
    <row r="6" spans="1:21" ht="12" customHeight="1" thickTop="1" thickBot="1">
      <c r="A6" s="31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1:21" ht="12" customHeight="1" thickTop="1">
      <c r="A7" s="31"/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</row>
    <row r="8" spans="1:21" ht="12" customHeight="1">
      <c r="A8" s="31"/>
      <c r="B8" s="89"/>
      <c r="C8" s="231" t="s">
        <v>73</v>
      </c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3"/>
      <c r="U8" s="91"/>
    </row>
    <row r="9" spans="1:21" ht="24" customHeight="1">
      <c r="A9" s="31"/>
      <c r="B9" s="89"/>
      <c r="C9" s="234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6"/>
      <c r="U9" s="91"/>
    </row>
    <row r="10" spans="1:21">
      <c r="A10" s="31"/>
      <c r="B10" s="89"/>
      <c r="C10" s="100"/>
      <c r="D10" s="100"/>
      <c r="E10" s="100"/>
      <c r="F10" s="101"/>
      <c r="L10" s="102"/>
      <c r="M10" s="102"/>
      <c r="N10" s="102"/>
      <c r="O10" s="102"/>
      <c r="P10" s="102"/>
      <c r="Q10" s="101"/>
      <c r="R10" s="103"/>
      <c r="S10" s="103"/>
      <c r="T10" s="103"/>
      <c r="U10" s="104"/>
    </row>
    <row r="11" spans="1:21" ht="18" customHeight="1">
      <c r="A11" s="31"/>
      <c r="B11" s="89"/>
      <c r="C11" s="204" t="s">
        <v>25</v>
      </c>
      <c r="D11" s="205"/>
      <c r="E11" s="205"/>
      <c r="F11" s="206"/>
      <c r="J11" s="210" t="s">
        <v>5</v>
      </c>
      <c r="K11" s="211"/>
      <c r="L11" s="211"/>
      <c r="M11" s="212"/>
      <c r="N11" s="102"/>
      <c r="O11" s="102"/>
      <c r="P11" s="102"/>
      <c r="Q11" s="245" t="s">
        <v>24</v>
      </c>
      <c r="R11" s="246"/>
      <c r="S11" s="246"/>
      <c r="T11" s="247"/>
      <c r="U11" s="104"/>
    </row>
    <row r="12" spans="1:21" ht="18" customHeight="1">
      <c r="A12" s="31"/>
      <c r="B12" s="89"/>
      <c r="C12" s="207"/>
      <c r="D12" s="208"/>
      <c r="E12" s="208"/>
      <c r="F12" s="209"/>
      <c r="J12" s="213"/>
      <c r="K12" s="214"/>
      <c r="L12" s="214"/>
      <c r="M12" s="215"/>
      <c r="N12" s="102"/>
      <c r="O12" s="102"/>
      <c r="P12" s="102"/>
      <c r="Q12" s="248"/>
      <c r="R12" s="249"/>
      <c r="S12" s="249"/>
      <c r="T12" s="250"/>
      <c r="U12" s="104"/>
    </row>
    <row r="13" spans="1:21" ht="10.5" customHeight="1" thickBot="1">
      <c r="B13" s="105"/>
      <c r="C13" s="106"/>
      <c r="D13" s="106"/>
      <c r="E13" s="106"/>
      <c r="F13" s="106"/>
      <c r="G13" s="107"/>
      <c r="H13" s="106"/>
      <c r="I13" s="106"/>
      <c r="J13" s="106"/>
      <c r="K13" s="107"/>
      <c r="L13" s="108"/>
      <c r="M13" s="108"/>
      <c r="N13" s="108"/>
      <c r="O13" s="108"/>
      <c r="P13" s="108"/>
      <c r="Q13" s="106"/>
      <c r="R13" s="106"/>
      <c r="S13" s="106"/>
      <c r="T13" s="106"/>
      <c r="U13" s="109"/>
    </row>
    <row r="14" spans="1:21" ht="18" customHeight="1" thickTop="1" thickBot="1">
      <c r="B14" s="101"/>
      <c r="C14" s="110"/>
      <c r="D14" s="110"/>
      <c r="E14" s="110"/>
      <c r="F14" s="110"/>
      <c r="G14" s="101"/>
      <c r="H14" s="110"/>
      <c r="I14" s="110"/>
      <c r="J14" s="110"/>
      <c r="K14" s="101"/>
      <c r="L14" s="102"/>
      <c r="M14" s="102"/>
      <c r="N14" s="102"/>
      <c r="O14" s="102"/>
      <c r="P14" s="102"/>
      <c r="Q14" s="110"/>
      <c r="R14" s="110"/>
      <c r="S14" s="110"/>
      <c r="T14" s="110"/>
      <c r="U14" s="101"/>
    </row>
    <row r="15" spans="1:21" ht="11.25" customHeight="1" thickTop="1">
      <c r="A15" s="31"/>
      <c r="B15" s="97"/>
      <c r="C15" s="111"/>
      <c r="D15" s="111"/>
      <c r="E15" s="111"/>
      <c r="F15" s="111"/>
      <c r="G15" s="112"/>
      <c r="H15" s="112"/>
      <c r="I15" s="112"/>
      <c r="J15" s="112"/>
      <c r="K15" s="112"/>
      <c r="L15" s="113"/>
      <c r="M15" s="113"/>
      <c r="N15" s="113"/>
      <c r="O15" s="113"/>
      <c r="P15" s="113"/>
      <c r="Q15" s="111"/>
      <c r="R15" s="114"/>
      <c r="S15" s="111"/>
      <c r="T15" s="111"/>
      <c r="U15" s="115"/>
    </row>
    <row r="16" spans="1:21" ht="23.25" customHeight="1">
      <c r="A16" s="31"/>
      <c r="B16" s="116"/>
      <c r="C16" s="228" t="s">
        <v>58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30"/>
      <c r="U16" s="117"/>
    </row>
    <row r="17" spans="1:25" ht="11.25" customHeight="1">
      <c r="A17" s="31"/>
      <c r="B17" s="118"/>
      <c r="C17" s="119"/>
      <c r="D17" s="119"/>
      <c r="E17" s="119"/>
      <c r="F17" s="101"/>
      <c r="G17" s="120"/>
      <c r="H17" s="120"/>
      <c r="I17" s="120"/>
      <c r="J17" s="101"/>
      <c r="K17" s="121"/>
      <c r="L17" s="101"/>
      <c r="M17" s="101"/>
      <c r="N17" s="101"/>
      <c r="O17" s="101"/>
      <c r="P17" s="101"/>
      <c r="Q17" s="101"/>
      <c r="R17" s="101"/>
      <c r="S17" s="101"/>
      <c r="T17" s="101"/>
      <c r="U17" s="104"/>
    </row>
    <row r="18" spans="1:25" ht="18" customHeight="1">
      <c r="A18" s="31"/>
      <c r="B18" s="118"/>
      <c r="C18" s="198" t="s">
        <v>21</v>
      </c>
      <c r="D18" s="199"/>
      <c r="E18" s="199"/>
      <c r="F18" s="200"/>
      <c r="G18" s="120"/>
      <c r="H18" s="120"/>
      <c r="I18" s="120"/>
      <c r="J18" s="251" t="s">
        <v>22</v>
      </c>
      <c r="K18" s="252"/>
      <c r="L18" s="252"/>
      <c r="M18" s="253"/>
      <c r="N18" s="101"/>
      <c r="O18" s="101"/>
      <c r="P18" s="101"/>
      <c r="Q18" s="239" t="s">
        <v>23</v>
      </c>
      <c r="R18" s="240"/>
      <c r="S18" s="240"/>
      <c r="T18" s="241"/>
      <c r="U18" s="104"/>
    </row>
    <row r="19" spans="1:25" ht="18" customHeight="1">
      <c r="A19" s="31"/>
      <c r="B19" s="118"/>
      <c r="C19" s="201"/>
      <c r="D19" s="202"/>
      <c r="E19" s="202"/>
      <c r="F19" s="203"/>
      <c r="G19" s="120"/>
      <c r="H19" s="120"/>
      <c r="I19" s="120"/>
      <c r="J19" s="254"/>
      <c r="K19" s="255"/>
      <c r="L19" s="255"/>
      <c r="M19" s="256"/>
      <c r="N19" s="101"/>
      <c r="O19" s="101"/>
      <c r="P19" s="122"/>
      <c r="Q19" s="242"/>
      <c r="R19" s="243"/>
      <c r="S19" s="243"/>
      <c r="T19" s="244"/>
      <c r="U19" s="104"/>
    </row>
    <row r="20" spans="1:25" ht="11.25" customHeight="1" thickBot="1">
      <c r="A20" s="31"/>
      <c r="B20" s="123"/>
      <c r="C20" s="124"/>
      <c r="D20" s="124"/>
      <c r="E20" s="107"/>
      <c r="F20" s="107"/>
      <c r="G20" s="107"/>
      <c r="H20" s="107"/>
      <c r="I20" s="107"/>
      <c r="J20" s="107"/>
      <c r="K20" s="107"/>
      <c r="L20" s="107"/>
      <c r="M20" s="107"/>
      <c r="N20" s="124"/>
      <c r="O20" s="124"/>
      <c r="P20" s="124"/>
      <c r="Q20" s="107"/>
      <c r="R20" s="107"/>
      <c r="S20" s="107"/>
      <c r="T20" s="107"/>
      <c r="U20" s="109"/>
    </row>
    <row r="21" spans="1:25" ht="16.5" customHeight="1" thickTop="1" thickBot="1">
      <c r="A21" s="31"/>
      <c r="B21" s="122"/>
      <c r="C21" s="122"/>
      <c r="D21" s="122"/>
      <c r="E21" s="101"/>
      <c r="F21" s="101"/>
      <c r="G21" s="101"/>
      <c r="H21" s="101"/>
      <c r="I21" s="101"/>
      <c r="J21" s="101"/>
      <c r="K21" s="101"/>
      <c r="L21" s="101"/>
      <c r="M21" s="101"/>
      <c r="N21" s="122"/>
      <c r="O21" s="122"/>
      <c r="P21" s="122"/>
      <c r="Q21" s="101"/>
      <c r="R21" s="101"/>
      <c r="S21" s="101"/>
      <c r="T21" s="101"/>
      <c r="U21" s="101"/>
    </row>
    <row r="22" spans="1:25" ht="12.75" customHeight="1" thickTop="1">
      <c r="A22" s="31"/>
      <c r="B22" s="125"/>
      <c r="C22" s="126"/>
      <c r="D22" s="126"/>
      <c r="E22" s="112"/>
      <c r="F22" s="112"/>
      <c r="G22" s="112"/>
      <c r="H22" s="112"/>
      <c r="I22" s="112"/>
      <c r="J22" s="112"/>
      <c r="K22" s="112"/>
      <c r="L22" s="112"/>
      <c r="M22" s="112"/>
      <c r="N22" s="126"/>
      <c r="O22" s="126"/>
      <c r="P22" s="126"/>
      <c r="Q22" s="112"/>
      <c r="R22" s="112"/>
      <c r="S22" s="112"/>
      <c r="T22" s="112"/>
      <c r="U22" s="127"/>
    </row>
    <row r="23" spans="1:25" ht="12.75" customHeight="1">
      <c r="A23" s="31"/>
      <c r="B23" s="89"/>
      <c r="C23" s="222" t="s">
        <v>57</v>
      </c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4"/>
      <c r="U23" s="90"/>
    </row>
    <row r="24" spans="1:25" ht="12.75" customHeight="1">
      <c r="A24" s="31"/>
      <c r="B24" s="89"/>
      <c r="C24" s="225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7"/>
      <c r="U24" s="90"/>
      <c r="Y24" s="128"/>
    </row>
    <row r="25" spans="1:25" ht="11.25" customHeight="1" thickBot="1">
      <c r="A25" s="31"/>
      <c r="B25" s="92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30"/>
    </row>
    <row r="26" spans="1:25" ht="13.5" thickTop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1: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1:2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</sheetData>
  <mergeCells count="11">
    <mergeCell ref="C18:F19"/>
    <mergeCell ref="C11:F12"/>
    <mergeCell ref="J11:M12"/>
    <mergeCell ref="C3:T4"/>
    <mergeCell ref="C23:T24"/>
    <mergeCell ref="C16:T16"/>
    <mergeCell ref="C8:T9"/>
    <mergeCell ref="C5:T5"/>
    <mergeCell ref="Q18:T19"/>
    <mergeCell ref="Q11:T12"/>
    <mergeCell ref="J18:M19"/>
  </mergeCells>
  <phoneticPr fontId="5" type="noConversion"/>
  <hyperlinks>
    <hyperlink ref="D23:S24" location="'D. Sonu'!A1" display="DÖNEM SONU NOT ÇİZELGESİ"/>
    <hyperlink ref="C11:E12" location="'K. Bilgiler'!A1" display="KİŞİSEL BİLGİLER "/>
    <hyperlink ref="Q11" location="'NOT Baremi'!A1" display="NOT BAREMİ"/>
    <hyperlink ref="J11:M12" location="'S. Listesi'!A1" display="SINIF LİSTESİ"/>
    <hyperlink ref="C23:T24" location="'D. Sonu'!A1" display="DÖNEM SONU NOT ANALİZİ - NOT ÇİZELGESİ"/>
    <hyperlink ref="C18:F19" location="'1. Sınav'!A1" display="1.SINAV"/>
    <hyperlink ref="J18:M19" location="'2. Sınav'!A1" display="2.SINAV"/>
    <hyperlink ref="Q18:T19" location="'3. Sınav'!A1" display="3.SINAV"/>
  </hyperlinks>
  <pageMargins left="0.78740157480314965" right="0.78740157480314965" top="0.78740157480314965" bottom="0.78740157480314965" header="0.59055118110236227" footer="0.59055118110236227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5"/>
  <sheetViews>
    <sheetView topLeftCell="A450" zoomScaleNormal="100" workbookViewId="0">
      <selection activeCell="J467" sqref="J467"/>
    </sheetView>
  </sheetViews>
  <sheetFormatPr defaultRowHeight="31.5"/>
  <cols>
    <col min="1" max="1" width="4" style="156" bestFit="1" customWidth="1"/>
    <col min="2" max="2" width="5" style="156" customWidth="1"/>
    <col min="3" max="3" width="23.42578125" style="156" customWidth="1"/>
    <col min="4" max="4" width="12" style="170" customWidth="1"/>
    <col min="5" max="16384" width="9.140625" style="156"/>
  </cols>
  <sheetData>
    <row r="1" spans="1:8" ht="15" customHeight="1">
      <c r="A1" s="191">
        <v>1</v>
      </c>
      <c r="B1" s="184">
        <v>1701</v>
      </c>
      <c r="C1" s="184" t="s">
        <v>232</v>
      </c>
      <c r="D1" s="434" t="s">
        <v>121</v>
      </c>
      <c r="E1" s="185"/>
      <c r="F1" s="185"/>
      <c r="G1" s="185"/>
      <c r="H1" s="185"/>
    </row>
    <row r="2" spans="1:8" ht="15" customHeight="1">
      <c r="A2" s="191">
        <v>2</v>
      </c>
      <c r="B2" s="184">
        <v>1702</v>
      </c>
      <c r="C2" s="184" t="s">
        <v>220</v>
      </c>
      <c r="D2" s="434"/>
      <c r="E2" s="185"/>
      <c r="F2" s="185"/>
      <c r="G2" s="185"/>
      <c r="H2" s="185"/>
    </row>
    <row r="3" spans="1:8" ht="15" customHeight="1">
      <c r="A3" s="191">
        <v>3</v>
      </c>
      <c r="B3" s="184">
        <v>1703</v>
      </c>
      <c r="C3" s="184" t="s">
        <v>210</v>
      </c>
      <c r="D3" s="434"/>
      <c r="E3" s="185"/>
      <c r="F3" s="185"/>
      <c r="G3" s="185"/>
      <c r="H3" s="185"/>
    </row>
    <row r="4" spans="1:8" ht="15" customHeight="1">
      <c r="A4" s="191">
        <v>4</v>
      </c>
      <c r="B4" s="184">
        <v>1704</v>
      </c>
      <c r="C4" s="184" t="s">
        <v>211</v>
      </c>
      <c r="D4" s="434"/>
      <c r="E4" s="185"/>
      <c r="F4" s="185">
        <v>1</v>
      </c>
      <c r="G4" s="186" t="s">
        <v>106</v>
      </c>
      <c r="H4" s="185">
        <v>1</v>
      </c>
    </row>
    <row r="5" spans="1:8" ht="15" customHeight="1">
      <c r="A5" s="191">
        <v>5</v>
      </c>
      <c r="B5" s="184">
        <v>1705</v>
      </c>
      <c r="C5" s="184" t="s">
        <v>226</v>
      </c>
      <c r="D5" s="434"/>
      <c r="E5" s="185"/>
      <c r="F5" s="185">
        <v>2</v>
      </c>
      <c r="G5" s="186" t="s">
        <v>107</v>
      </c>
      <c r="H5" s="185">
        <v>36</v>
      </c>
    </row>
    <row r="6" spans="1:8" ht="15" customHeight="1">
      <c r="A6" s="191">
        <v>6</v>
      </c>
      <c r="B6" s="184">
        <v>1706</v>
      </c>
      <c r="C6" s="184" t="s">
        <v>214</v>
      </c>
      <c r="D6" s="434"/>
      <c r="E6" s="185"/>
      <c r="F6" s="185">
        <v>3</v>
      </c>
      <c r="G6" s="186" t="s">
        <v>108</v>
      </c>
      <c r="H6" s="185">
        <v>71</v>
      </c>
    </row>
    <row r="7" spans="1:8" ht="15" customHeight="1">
      <c r="A7" s="191">
        <v>7</v>
      </c>
      <c r="B7" s="184">
        <v>1707</v>
      </c>
      <c r="C7" s="184" t="s">
        <v>229</v>
      </c>
      <c r="D7" s="434"/>
      <c r="E7" s="185"/>
      <c r="F7" s="185">
        <v>4</v>
      </c>
      <c r="G7" s="186" t="s">
        <v>103</v>
      </c>
      <c r="H7" s="185">
        <v>106</v>
      </c>
    </row>
    <row r="8" spans="1:8" ht="15" customHeight="1">
      <c r="A8" s="191">
        <v>8</v>
      </c>
      <c r="B8" s="184">
        <v>1708</v>
      </c>
      <c r="C8" s="184" t="s">
        <v>231</v>
      </c>
      <c r="D8" s="434"/>
      <c r="E8" s="185"/>
      <c r="F8" s="185">
        <v>5</v>
      </c>
      <c r="G8" s="186" t="s">
        <v>104</v>
      </c>
      <c r="H8" s="185">
        <v>141</v>
      </c>
    </row>
    <row r="9" spans="1:8" ht="15" customHeight="1">
      <c r="A9" s="191">
        <v>9</v>
      </c>
      <c r="B9" s="184">
        <v>1710</v>
      </c>
      <c r="C9" s="184" t="s">
        <v>225</v>
      </c>
      <c r="D9" s="434"/>
      <c r="E9" s="185"/>
      <c r="F9" s="185">
        <v>6</v>
      </c>
      <c r="G9" s="186" t="s">
        <v>105</v>
      </c>
      <c r="H9" s="185">
        <v>176</v>
      </c>
    </row>
    <row r="10" spans="1:8" ht="15" customHeight="1">
      <c r="A10" s="191">
        <v>10</v>
      </c>
      <c r="B10" s="184">
        <v>1711</v>
      </c>
      <c r="C10" s="184" t="s">
        <v>215</v>
      </c>
      <c r="D10" s="434"/>
      <c r="E10" s="185"/>
      <c r="F10" s="185">
        <v>7</v>
      </c>
      <c r="G10" s="193" t="s">
        <v>109</v>
      </c>
      <c r="H10" s="185">
        <v>211</v>
      </c>
    </row>
    <row r="11" spans="1:8" ht="15" customHeight="1">
      <c r="A11" s="191">
        <v>11</v>
      </c>
      <c r="B11" s="184">
        <v>1712</v>
      </c>
      <c r="C11" s="184" t="s">
        <v>209</v>
      </c>
      <c r="D11" s="434"/>
      <c r="E11" s="185"/>
      <c r="F11" s="185">
        <v>8</v>
      </c>
      <c r="G11" s="193" t="s">
        <v>110</v>
      </c>
      <c r="H11" s="185">
        <v>246</v>
      </c>
    </row>
    <row r="12" spans="1:8" ht="15" customHeight="1">
      <c r="A12" s="191">
        <v>12</v>
      </c>
      <c r="B12" s="184">
        <v>1713</v>
      </c>
      <c r="C12" s="184" t="s">
        <v>222</v>
      </c>
      <c r="D12" s="434"/>
      <c r="E12" s="185"/>
      <c r="F12" s="185">
        <v>9</v>
      </c>
      <c r="G12" s="193" t="s">
        <v>111</v>
      </c>
      <c r="H12" s="185">
        <v>281</v>
      </c>
    </row>
    <row r="13" spans="1:8" ht="15" customHeight="1">
      <c r="A13" s="191">
        <v>13</v>
      </c>
      <c r="B13" s="184">
        <v>1714</v>
      </c>
      <c r="C13" s="184" t="s">
        <v>202</v>
      </c>
      <c r="D13" s="434"/>
      <c r="E13" s="185"/>
      <c r="F13" s="185">
        <v>10</v>
      </c>
      <c r="G13" s="193" t="s">
        <v>112</v>
      </c>
      <c r="H13" s="185">
        <v>316</v>
      </c>
    </row>
    <row r="14" spans="1:8" ht="15" customHeight="1">
      <c r="A14" s="191">
        <v>14</v>
      </c>
      <c r="B14" s="184">
        <v>1726</v>
      </c>
      <c r="C14" s="184" t="s">
        <v>221</v>
      </c>
      <c r="D14" s="434"/>
      <c r="E14" s="185"/>
      <c r="F14" s="185">
        <v>11</v>
      </c>
      <c r="G14" s="193" t="s">
        <v>113</v>
      </c>
      <c r="H14" s="185">
        <v>351</v>
      </c>
    </row>
    <row r="15" spans="1:8" ht="15" customHeight="1">
      <c r="A15" s="191">
        <v>15</v>
      </c>
      <c r="B15" s="184">
        <v>1739</v>
      </c>
      <c r="C15" s="184" t="s">
        <v>213</v>
      </c>
      <c r="D15" s="434"/>
      <c r="E15" s="185"/>
      <c r="F15" s="185">
        <v>12</v>
      </c>
      <c r="G15" s="193" t="s">
        <v>114</v>
      </c>
      <c r="H15" s="185">
        <v>386</v>
      </c>
    </row>
    <row r="16" spans="1:8" ht="15" customHeight="1">
      <c r="A16" s="191">
        <v>16</v>
      </c>
      <c r="B16" s="184">
        <v>1745</v>
      </c>
      <c r="C16" s="184" t="s">
        <v>207</v>
      </c>
      <c r="D16" s="434"/>
      <c r="E16" s="185"/>
      <c r="F16" s="185">
        <v>13</v>
      </c>
      <c r="G16" s="193" t="s">
        <v>115</v>
      </c>
      <c r="H16" s="185">
        <v>421</v>
      </c>
    </row>
    <row r="17" spans="1:8" ht="15" customHeight="1">
      <c r="A17" s="191">
        <v>17</v>
      </c>
      <c r="B17" s="184">
        <v>1750</v>
      </c>
      <c r="C17" s="184" t="s">
        <v>224</v>
      </c>
      <c r="D17" s="434"/>
      <c r="E17" s="185"/>
      <c r="F17" s="185">
        <v>14</v>
      </c>
      <c r="G17" s="194" t="s">
        <v>234</v>
      </c>
      <c r="H17" s="185">
        <v>456</v>
      </c>
    </row>
    <row r="18" spans="1:8" ht="15" customHeight="1">
      <c r="A18" s="191">
        <v>18</v>
      </c>
      <c r="B18" s="184">
        <v>1757</v>
      </c>
      <c r="C18" s="184" t="s">
        <v>230</v>
      </c>
      <c r="D18" s="434"/>
      <c r="E18" s="185"/>
      <c r="F18" s="185"/>
      <c r="G18" s="193"/>
      <c r="H18" s="185"/>
    </row>
    <row r="19" spans="1:8" ht="15" customHeight="1">
      <c r="A19" s="191">
        <v>19</v>
      </c>
      <c r="B19" s="184">
        <v>1762</v>
      </c>
      <c r="C19" s="184" t="s">
        <v>218</v>
      </c>
      <c r="D19" s="434"/>
      <c r="E19" s="185"/>
      <c r="F19" s="185"/>
      <c r="G19" s="193"/>
      <c r="H19" s="185"/>
    </row>
    <row r="20" spans="1:8" ht="15" customHeight="1">
      <c r="A20" s="191">
        <v>20</v>
      </c>
      <c r="B20" s="184">
        <v>1764</v>
      </c>
      <c r="C20" s="184" t="s">
        <v>216</v>
      </c>
      <c r="D20" s="434"/>
      <c r="E20" s="185"/>
      <c r="F20" s="185"/>
      <c r="G20" s="186"/>
      <c r="H20" s="185"/>
    </row>
    <row r="21" spans="1:8" ht="15" customHeight="1">
      <c r="A21" s="191">
        <v>21</v>
      </c>
      <c r="B21" s="184">
        <v>1767</v>
      </c>
      <c r="C21" s="184" t="s">
        <v>217</v>
      </c>
      <c r="D21" s="434"/>
      <c r="E21" s="185"/>
      <c r="F21" s="185"/>
      <c r="G21" s="186"/>
      <c r="H21" s="185"/>
    </row>
    <row r="22" spans="1:8" ht="15" customHeight="1">
      <c r="A22" s="191">
        <v>22</v>
      </c>
      <c r="B22" s="184">
        <v>1772</v>
      </c>
      <c r="C22" s="184" t="s">
        <v>223</v>
      </c>
      <c r="D22" s="434"/>
      <c r="E22" s="185"/>
    </row>
    <row r="23" spans="1:8" ht="15" customHeight="1">
      <c r="A23" s="191">
        <v>23</v>
      </c>
      <c r="B23" s="184">
        <v>1775</v>
      </c>
      <c r="C23" s="184" t="s">
        <v>219</v>
      </c>
      <c r="D23" s="434"/>
      <c r="E23" s="185"/>
    </row>
    <row r="24" spans="1:8" ht="15" customHeight="1">
      <c r="A24" s="191">
        <v>24</v>
      </c>
      <c r="B24" s="184">
        <v>1778</v>
      </c>
      <c r="C24" s="184" t="s">
        <v>228</v>
      </c>
      <c r="D24" s="434"/>
      <c r="E24" s="185"/>
    </row>
    <row r="25" spans="1:8" ht="15" customHeight="1">
      <c r="A25" s="191">
        <v>25</v>
      </c>
      <c r="B25" s="184">
        <v>1785</v>
      </c>
      <c r="C25" s="184" t="s">
        <v>227</v>
      </c>
      <c r="D25" s="434"/>
      <c r="E25" s="185"/>
      <c r="F25" s="185"/>
      <c r="G25" s="186"/>
      <c r="H25" s="185"/>
    </row>
    <row r="26" spans="1:8" ht="15" customHeight="1">
      <c r="A26" s="191">
        <v>26</v>
      </c>
      <c r="B26" s="184">
        <v>1788</v>
      </c>
      <c r="C26" s="184" t="s">
        <v>201</v>
      </c>
      <c r="D26" s="434"/>
      <c r="E26" s="185"/>
    </row>
    <row r="27" spans="1:8" ht="15" customHeight="1">
      <c r="A27" s="191">
        <v>27</v>
      </c>
      <c r="B27" s="184">
        <v>1793</v>
      </c>
      <c r="C27" s="184" t="s">
        <v>204</v>
      </c>
      <c r="D27" s="434"/>
      <c r="E27" s="185"/>
    </row>
    <row r="28" spans="1:8" ht="15" customHeight="1">
      <c r="A28" s="191">
        <v>28</v>
      </c>
      <c r="B28" s="184">
        <v>1801</v>
      </c>
      <c r="C28" s="184" t="s">
        <v>206</v>
      </c>
      <c r="D28" s="434"/>
      <c r="E28" s="185"/>
    </row>
    <row r="29" spans="1:8" ht="15" customHeight="1">
      <c r="A29" s="191">
        <v>29</v>
      </c>
      <c r="B29" s="184">
        <v>1805</v>
      </c>
      <c r="C29" s="184" t="s">
        <v>212</v>
      </c>
      <c r="D29" s="434"/>
      <c r="E29" s="185"/>
    </row>
    <row r="30" spans="1:8" ht="15" customHeight="1">
      <c r="A30" s="191">
        <v>30</v>
      </c>
      <c r="B30" s="184">
        <v>1808</v>
      </c>
      <c r="C30" s="184" t="s">
        <v>205</v>
      </c>
      <c r="D30" s="434"/>
      <c r="E30" s="185"/>
    </row>
    <row r="31" spans="1:8" ht="13.5" customHeight="1">
      <c r="A31" s="191">
        <v>31</v>
      </c>
      <c r="B31" s="184">
        <v>1812</v>
      </c>
      <c r="C31" s="184" t="s">
        <v>203</v>
      </c>
      <c r="D31" s="434"/>
      <c r="E31" s="185"/>
    </row>
    <row r="32" spans="1:8" ht="13.5" customHeight="1">
      <c r="A32" s="191">
        <v>32</v>
      </c>
      <c r="B32" s="184">
        <v>1815</v>
      </c>
      <c r="C32" s="184" t="s">
        <v>208</v>
      </c>
      <c r="D32" s="434"/>
      <c r="E32" s="185"/>
    </row>
    <row r="33" spans="1:5" ht="13.5" customHeight="1">
      <c r="A33" s="191">
        <v>33</v>
      </c>
      <c r="B33" s="184"/>
      <c r="C33" s="184"/>
      <c r="D33" s="434"/>
      <c r="E33" s="185"/>
    </row>
    <row r="34" spans="1:5" ht="13.5" customHeight="1">
      <c r="A34" s="191">
        <v>34</v>
      </c>
      <c r="B34" s="184"/>
      <c r="C34" s="184"/>
      <c r="D34" s="434"/>
      <c r="E34" s="185"/>
    </row>
    <row r="35" spans="1:5" ht="13.5" customHeight="1">
      <c r="A35" s="191">
        <v>35</v>
      </c>
      <c r="B35" s="157"/>
      <c r="C35" s="154"/>
      <c r="D35" s="434"/>
      <c r="E35" s="185"/>
    </row>
    <row r="36" spans="1:5" ht="13.5" customHeight="1">
      <c r="A36" s="191">
        <v>36</v>
      </c>
      <c r="B36" s="187">
        <f>[2]Sheet1!S46</f>
        <v>1663</v>
      </c>
      <c r="C36" s="184" t="str">
        <f>[2]Sheet1!T46</f>
        <v>FEYZA BAŞ</v>
      </c>
      <c r="D36" s="434" t="s">
        <v>122</v>
      </c>
      <c r="E36" s="185"/>
    </row>
    <row r="37" spans="1:5" ht="13.5" customHeight="1">
      <c r="A37" s="191">
        <v>37</v>
      </c>
      <c r="B37" s="187">
        <f>[2]Sheet1!S47</f>
        <v>1664</v>
      </c>
      <c r="C37" s="184" t="str">
        <f>[2]Sheet1!T47</f>
        <v>BATUHAN KONAKLI</v>
      </c>
      <c r="D37" s="434"/>
      <c r="E37" s="185"/>
    </row>
    <row r="38" spans="1:5" ht="13.5" customHeight="1">
      <c r="A38" s="191">
        <v>38</v>
      </c>
      <c r="B38" s="187">
        <f>[2]Sheet1!S48</f>
        <v>1665</v>
      </c>
      <c r="C38" s="184" t="str">
        <f>[2]Sheet1!T48</f>
        <v>MÜBERRA ATA</v>
      </c>
      <c r="D38" s="434"/>
      <c r="E38" s="185"/>
    </row>
    <row r="39" spans="1:5" ht="13.5" customHeight="1">
      <c r="A39" s="191">
        <v>39</v>
      </c>
      <c r="B39" s="187">
        <f>[2]Sheet1!S49</f>
        <v>1666</v>
      </c>
      <c r="C39" s="184" t="str">
        <f>[2]Sheet1!T49</f>
        <v>BÜŞRA ŞENYURT</v>
      </c>
      <c r="D39" s="434"/>
      <c r="E39" s="185"/>
    </row>
    <row r="40" spans="1:5" ht="13.5" customHeight="1">
      <c r="A40" s="191">
        <v>40</v>
      </c>
      <c r="B40" s="187">
        <f>[2]Sheet1!S50</f>
        <v>1668</v>
      </c>
      <c r="C40" s="184" t="str">
        <f>[2]Sheet1!T50</f>
        <v>BEYSUN ŞEVVAL ÖZTÜRK</v>
      </c>
      <c r="D40" s="434"/>
      <c r="E40" s="185"/>
    </row>
    <row r="41" spans="1:5" ht="13.5" customHeight="1">
      <c r="A41" s="191">
        <v>41</v>
      </c>
      <c r="B41" s="187">
        <f>[2]Sheet1!S51</f>
        <v>1670</v>
      </c>
      <c r="C41" s="184" t="str">
        <f>[2]Sheet1!T51</f>
        <v>MERVE NUR YILDIRIM</v>
      </c>
      <c r="D41" s="434"/>
      <c r="E41" s="185"/>
    </row>
    <row r="42" spans="1:5" ht="15" customHeight="1">
      <c r="A42" s="191">
        <v>42</v>
      </c>
      <c r="B42" s="187">
        <f>[2]Sheet1!S52</f>
        <v>1671</v>
      </c>
      <c r="C42" s="184" t="str">
        <f>[2]Sheet1!T52</f>
        <v>CEYDA NUR DEMİR</v>
      </c>
      <c r="D42" s="434"/>
      <c r="E42" s="185"/>
    </row>
    <row r="43" spans="1:5" ht="15" customHeight="1">
      <c r="A43" s="191">
        <v>43</v>
      </c>
      <c r="B43" s="187">
        <f>[2]Sheet1!S53</f>
        <v>1672</v>
      </c>
      <c r="C43" s="184" t="str">
        <f>[2]Sheet1!T53</f>
        <v>TAHA ENES ŞAHİN</v>
      </c>
      <c r="D43" s="434"/>
      <c r="E43" s="185"/>
    </row>
    <row r="44" spans="1:5" ht="15" customHeight="1">
      <c r="A44" s="191">
        <v>44</v>
      </c>
      <c r="B44" s="187">
        <f>[2]Sheet1!S54</f>
        <v>1673</v>
      </c>
      <c r="C44" s="184" t="str">
        <f>[2]Sheet1!T54</f>
        <v>FERİT BORAY AKBULUT</v>
      </c>
      <c r="D44" s="434"/>
      <c r="E44" s="185"/>
    </row>
    <row r="45" spans="1:5" ht="15" customHeight="1">
      <c r="A45" s="191">
        <v>45</v>
      </c>
      <c r="B45" s="187">
        <f>[2]Sheet1!S55</f>
        <v>1674</v>
      </c>
      <c r="C45" s="184" t="str">
        <f>[2]Sheet1!T55</f>
        <v>ÖZNUR TUT</v>
      </c>
      <c r="D45" s="434"/>
      <c r="E45" s="185"/>
    </row>
    <row r="46" spans="1:5" ht="15" customHeight="1">
      <c r="A46" s="191">
        <v>46</v>
      </c>
      <c r="B46" s="187">
        <f>[2]Sheet1!S56</f>
        <v>1675</v>
      </c>
      <c r="C46" s="184" t="str">
        <f>[2]Sheet1!T56</f>
        <v>NUMAN YILMAZ</v>
      </c>
      <c r="D46" s="434"/>
      <c r="E46" s="185"/>
    </row>
    <row r="47" spans="1:5" ht="15" customHeight="1">
      <c r="A47" s="191">
        <v>47</v>
      </c>
      <c r="B47" s="187">
        <f>[2]Sheet1!S57</f>
        <v>1677</v>
      </c>
      <c r="C47" s="184" t="str">
        <f>[2]Sheet1!T57</f>
        <v>BİRKAN ÖZTÜRK</v>
      </c>
      <c r="D47" s="434"/>
      <c r="E47" s="185"/>
    </row>
    <row r="48" spans="1:5" ht="15" customHeight="1">
      <c r="A48" s="191">
        <v>48</v>
      </c>
      <c r="B48" s="187">
        <f>[2]Sheet1!S58</f>
        <v>1678</v>
      </c>
      <c r="C48" s="184" t="str">
        <f>[2]Sheet1!T58</f>
        <v>YAĞMUR ÖZTÜRK</v>
      </c>
      <c r="D48" s="434"/>
      <c r="E48" s="185"/>
    </row>
    <row r="49" spans="1:8" ht="15" customHeight="1">
      <c r="A49" s="191">
        <v>49</v>
      </c>
      <c r="B49" s="187">
        <f>[2]Sheet1!S59</f>
        <v>1681</v>
      </c>
      <c r="C49" s="184" t="str">
        <f>[2]Sheet1!T59</f>
        <v>SUDE İSLAMOĞLU</v>
      </c>
      <c r="D49" s="434"/>
      <c r="E49" s="185"/>
      <c r="F49" s="185"/>
      <c r="G49" s="185"/>
      <c r="H49" s="185"/>
    </row>
    <row r="50" spans="1:8" ht="15" customHeight="1">
      <c r="A50" s="191">
        <v>50</v>
      </c>
      <c r="B50" s="187">
        <f>[2]Sheet1!S60</f>
        <v>1683</v>
      </c>
      <c r="C50" s="184" t="str">
        <f>[2]Sheet1!T60</f>
        <v>VOLKAN YALMAN</v>
      </c>
      <c r="D50" s="434"/>
      <c r="E50" s="185"/>
      <c r="F50" s="185"/>
      <c r="G50" s="185"/>
      <c r="H50" s="185"/>
    </row>
    <row r="51" spans="1:8" ht="15" customHeight="1">
      <c r="A51" s="191">
        <v>51</v>
      </c>
      <c r="B51" s="187">
        <f>[2]Sheet1!S61</f>
        <v>1684</v>
      </c>
      <c r="C51" s="184" t="str">
        <f>[2]Sheet1!T61</f>
        <v>FURKAN ŞİRİN</v>
      </c>
      <c r="D51" s="434"/>
      <c r="E51" s="185"/>
      <c r="F51" s="185"/>
      <c r="G51" s="185"/>
      <c r="H51" s="185"/>
    </row>
    <row r="52" spans="1:8" ht="15" customHeight="1">
      <c r="A52" s="191">
        <v>52</v>
      </c>
      <c r="B52" s="187">
        <f>[2]Sheet1!S62</f>
        <v>1685</v>
      </c>
      <c r="C52" s="184" t="str">
        <f>[2]Sheet1!T62</f>
        <v>CEREN ATEŞ</v>
      </c>
      <c r="D52" s="434"/>
      <c r="E52" s="185"/>
      <c r="F52" s="185"/>
      <c r="G52" s="185"/>
      <c r="H52" s="185"/>
    </row>
    <row r="53" spans="1:8" ht="15" customHeight="1">
      <c r="A53" s="191">
        <v>53</v>
      </c>
      <c r="B53" s="187">
        <f>[2]Sheet1!S63</f>
        <v>1687</v>
      </c>
      <c r="C53" s="184" t="str">
        <f>[2]Sheet1!T63</f>
        <v>EMRE GÜLTEPE</v>
      </c>
      <c r="D53" s="434"/>
      <c r="E53" s="185"/>
      <c r="F53" s="185"/>
      <c r="G53" s="185"/>
      <c r="H53" s="185"/>
    </row>
    <row r="54" spans="1:8" ht="15" customHeight="1">
      <c r="A54" s="191">
        <v>54</v>
      </c>
      <c r="B54" s="187">
        <f>[2]Sheet1!S64</f>
        <v>1688</v>
      </c>
      <c r="C54" s="184" t="str">
        <f>[2]Sheet1!T64</f>
        <v>GÜRKAN ERBAŞ</v>
      </c>
      <c r="D54" s="434"/>
      <c r="E54" s="185"/>
      <c r="F54" s="185"/>
      <c r="G54" s="185"/>
      <c r="H54" s="185"/>
    </row>
    <row r="55" spans="1:8" ht="15" customHeight="1">
      <c r="A55" s="191">
        <v>55</v>
      </c>
      <c r="B55" s="187">
        <f>[2]Sheet1!S65</f>
        <v>1690</v>
      </c>
      <c r="C55" s="184" t="str">
        <f>[2]Sheet1!T65</f>
        <v>GALİP KAAN DİNCER</v>
      </c>
      <c r="D55" s="434"/>
      <c r="E55" s="185"/>
      <c r="F55" s="185"/>
      <c r="G55" s="185"/>
      <c r="H55" s="185"/>
    </row>
    <row r="56" spans="1:8" ht="15" customHeight="1">
      <c r="A56" s="191">
        <v>56</v>
      </c>
      <c r="B56" s="187">
        <f>[2]Sheet1!S66</f>
        <v>1691</v>
      </c>
      <c r="C56" s="184" t="str">
        <f>[2]Sheet1!T66</f>
        <v>ABDULLAHCAN TÜRKMEN</v>
      </c>
      <c r="D56" s="434"/>
      <c r="E56" s="185"/>
      <c r="F56" s="185"/>
      <c r="G56" s="185"/>
      <c r="H56" s="185"/>
    </row>
    <row r="57" spans="1:8" ht="15" customHeight="1">
      <c r="A57" s="191">
        <v>57</v>
      </c>
      <c r="B57" s="187">
        <f>[2]Sheet1!S67</f>
        <v>1692</v>
      </c>
      <c r="C57" s="184" t="str">
        <f>[2]Sheet1!T67</f>
        <v>ALPEREN AKTÜRK</v>
      </c>
      <c r="D57" s="434"/>
      <c r="E57" s="185"/>
      <c r="F57" s="185"/>
      <c r="G57" s="185"/>
      <c r="H57" s="185"/>
    </row>
    <row r="58" spans="1:8" ht="15" customHeight="1">
      <c r="A58" s="191">
        <v>58</v>
      </c>
      <c r="B58" s="187">
        <f>[2]Sheet1!S68</f>
        <v>1693</v>
      </c>
      <c r="C58" s="184" t="str">
        <f>[2]Sheet1!T68</f>
        <v>BETÜL SERAP KAYABAŞI</v>
      </c>
      <c r="D58" s="434"/>
      <c r="E58" s="185"/>
      <c r="F58" s="185"/>
      <c r="G58" s="185"/>
      <c r="H58" s="185"/>
    </row>
    <row r="59" spans="1:8" ht="15" customHeight="1">
      <c r="A59" s="191">
        <v>59</v>
      </c>
      <c r="B59" s="187">
        <f>[2]Sheet1!S69</f>
        <v>1694</v>
      </c>
      <c r="C59" s="184" t="str">
        <f>[2]Sheet1!T69</f>
        <v>SEMİH KARAGÖL</v>
      </c>
      <c r="D59" s="434"/>
      <c r="E59" s="185"/>
      <c r="F59" s="185"/>
      <c r="G59" s="185"/>
      <c r="H59" s="185"/>
    </row>
    <row r="60" spans="1:8" ht="15" customHeight="1">
      <c r="A60" s="191">
        <v>60</v>
      </c>
      <c r="B60" s="187">
        <f>[2]Sheet1!S70</f>
        <v>1695</v>
      </c>
      <c r="C60" s="184" t="str">
        <f>[2]Sheet1!T70</f>
        <v>GÖKÇE OLMUŞ</v>
      </c>
      <c r="D60" s="434"/>
      <c r="E60" s="185"/>
      <c r="F60" s="185"/>
      <c r="G60" s="185"/>
      <c r="H60" s="185"/>
    </row>
    <row r="61" spans="1:8" ht="15" customHeight="1">
      <c r="A61" s="191">
        <v>61</v>
      </c>
      <c r="B61" s="187">
        <f>[2]Sheet1!S71</f>
        <v>1696</v>
      </c>
      <c r="C61" s="184" t="str">
        <f>[2]Sheet1!T71</f>
        <v>AYÇA NUR AKTAŞ</v>
      </c>
      <c r="D61" s="434"/>
      <c r="E61" s="185"/>
      <c r="F61" s="185"/>
      <c r="G61" s="185"/>
      <c r="H61" s="185"/>
    </row>
    <row r="62" spans="1:8" ht="15" customHeight="1">
      <c r="A62" s="191">
        <v>62</v>
      </c>
      <c r="B62" s="187">
        <f>[2]Sheet1!S72</f>
        <v>1697</v>
      </c>
      <c r="C62" s="184" t="str">
        <f>[2]Sheet1!T72</f>
        <v>ALKIM BAYAV</v>
      </c>
      <c r="D62" s="434"/>
      <c r="E62" s="185"/>
      <c r="F62" s="185"/>
      <c r="G62" s="185"/>
      <c r="H62" s="185"/>
    </row>
    <row r="63" spans="1:8" ht="15" customHeight="1">
      <c r="A63" s="191">
        <v>63</v>
      </c>
      <c r="B63" s="187">
        <f>[2]Sheet1!S73</f>
        <v>1699</v>
      </c>
      <c r="C63" s="184" t="str">
        <f>[2]Sheet1!T73</f>
        <v>DİLARA ÇETİNKAYA</v>
      </c>
      <c r="D63" s="434"/>
      <c r="E63" s="185"/>
      <c r="F63" s="185"/>
      <c r="G63" s="185"/>
      <c r="H63" s="185"/>
    </row>
    <row r="64" spans="1:8" ht="15" customHeight="1">
      <c r="A64" s="191">
        <v>64</v>
      </c>
      <c r="B64" s="187">
        <f>[2]Sheet1!S74</f>
        <v>1732</v>
      </c>
      <c r="C64" s="184" t="str">
        <f>[2]Sheet1!T74</f>
        <v>HÜMEYRA TUNÇ</v>
      </c>
      <c r="D64" s="434"/>
      <c r="E64" s="185"/>
      <c r="F64" s="185"/>
      <c r="G64" s="185"/>
      <c r="H64" s="185"/>
    </row>
    <row r="65" spans="1:8" ht="15" customHeight="1">
      <c r="A65" s="191">
        <v>65</v>
      </c>
      <c r="B65" s="187">
        <f>[2]Sheet1!S75</f>
        <v>1737</v>
      </c>
      <c r="C65" s="184" t="str">
        <f>[2]Sheet1!T75</f>
        <v>ECE CEBECİ</v>
      </c>
      <c r="D65" s="434"/>
      <c r="E65" s="185"/>
      <c r="F65" s="185"/>
      <c r="G65" s="185"/>
      <c r="H65" s="185"/>
    </row>
    <row r="66" spans="1:8" ht="15" customHeight="1">
      <c r="A66" s="191">
        <v>66</v>
      </c>
      <c r="B66" s="187">
        <f>[2]Sheet1!S76</f>
        <v>1790</v>
      </c>
      <c r="C66" s="184" t="str">
        <f>[2]Sheet1!T76</f>
        <v>TUĞÇE HEKİM</v>
      </c>
      <c r="D66" s="434"/>
      <c r="E66" s="185"/>
      <c r="F66" s="185"/>
      <c r="G66" s="185"/>
      <c r="H66" s="185"/>
    </row>
    <row r="67" spans="1:8" ht="15" customHeight="1">
      <c r="A67" s="191">
        <v>67</v>
      </c>
      <c r="B67" s="153">
        <f>[2]Sheet1!S77</f>
        <v>1796</v>
      </c>
      <c r="C67" s="195" t="str">
        <f>[2]Sheet1!T77</f>
        <v>SUDENUR ÖZENÇ</v>
      </c>
      <c r="D67" s="434"/>
      <c r="E67" s="185"/>
      <c r="F67" s="185"/>
      <c r="G67" s="185"/>
      <c r="H67" s="185"/>
    </row>
    <row r="68" spans="1:8" ht="15" customHeight="1">
      <c r="A68" s="191">
        <v>68</v>
      </c>
      <c r="B68" s="153"/>
      <c r="C68" s="195"/>
      <c r="D68" s="434"/>
      <c r="E68" s="185"/>
      <c r="F68" s="185"/>
      <c r="G68" s="185"/>
      <c r="H68" s="185"/>
    </row>
    <row r="69" spans="1:8" ht="15" customHeight="1">
      <c r="A69" s="191">
        <v>69</v>
      </c>
      <c r="B69" s="153"/>
      <c r="C69" s="195"/>
      <c r="D69" s="434"/>
      <c r="E69" s="185"/>
      <c r="F69" s="185"/>
      <c r="G69" s="185"/>
      <c r="H69" s="185"/>
    </row>
    <row r="70" spans="1:8" ht="15" customHeight="1">
      <c r="A70" s="191">
        <v>70</v>
      </c>
      <c r="B70" s="153"/>
      <c r="C70" s="154"/>
      <c r="D70" s="434"/>
      <c r="E70" s="185"/>
      <c r="F70" s="185"/>
      <c r="G70" s="185"/>
      <c r="H70" s="185"/>
    </row>
    <row r="71" spans="1:8" ht="15" customHeight="1">
      <c r="A71" s="191">
        <v>71</v>
      </c>
      <c r="B71" s="187">
        <f>[2]Sheet1!S79</f>
        <v>1613</v>
      </c>
      <c r="C71" s="184" t="str">
        <f>[2]Sheet1!T79</f>
        <v>ELİF NAZ KAYMAK</v>
      </c>
      <c r="D71" s="434" t="s">
        <v>123</v>
      </c>
      <c r="E71" s="185"/>
      <c r="F71" s="185"/>
      <c r="G71" s="185"/>
      <c r="H71" s="185"/>
    </row>
    <row r="72" spans="1:8" ht="15" customHeight="1">
      <c r="A72" s="191">
        <v>72</v>
      </c>
      <c r="B72" s="187">
        <f>[2]Sheet1!S80</f>
        <v>1614</v>
      </c>
      <c r="C72" s="184" t="str">
        <f>[2]Sheet1!T80</f>
        <v>BEGÜM ERGÜN</v>
      </c>
      <c r="D72" s="434"/>
      <c r="E72" s="185"/>
      <c r="F72" s="185"/>
      <c r="G72" s="185"/>
      <c r="H72" s="185"/>
    </row>
    <row r="73" spans="1:8" ht="15" customHeight="1">
      <c r="A73" s="191">
        <v>73</v>
      </c>
      <c r="B73" s="187">
        <f>[2]Sheet1!S81</f>
        <v>1615</v>
      </c>
      <c r="C73" s="184" t="str">
        <f>[2]Sheet1!T81</f>
        <v>ZEYNEP ÇORBACI</v>
      </c>
      <c r="D73" s="434"/>
      <c r="E73" s="185"/>
      <c r="F73" s="185"/>
      <c r="G73" s="185"/>
      <c r="H73" s="185"/>
    </row>
    <row r="74" spans="1:8" ht="15" customHeight="1">
      <c r="A74" s="191">
        <v>74</v>
      </c>
      <c r="B74" s="187">
        <f>[2]Sheet1!S82</f>
        <v>1616</v>
      </c>
      <c r="C74" s="184" t="str">
        <f>[2]Sheet1!T82</f>
        <v>MİRAY ÖNDER</v>
      </c>
      <c r="D74" s="434"/>
      <c r="E74" s="185"/>
      <c r="F74" s="185"/>
      <c r="G74" s="185"/>
      <c r="H74" s="185"/>
    </row>
    <row r="75" spans="1:8" ht="15" customHeight="1">
      <c r="A75" s="191">
        <v>75</v>
      </c>
      <c r="B75" s="187">
        <f>[2]Sheet1!S83</f>
        <v>1617</v>
      </c>
      <c r="C75" s="184" t="str">
        <f>[2]Sheet1!T83</f>
        <v>GÖKALP GÜRDAL</v>
      </c>
      <c r="D75" s="434"/>
      <c r="E75" s="185"/>
      <c r="F75" s="185"/>
      <c r="G75" s="185"/>
      <c r="H75" s="185"/>
    </row>
    <row r="76" spans="1:8" ht="15" customHeight="1">
      <c r="A76" s="191">
        <v>76</v>
      </c>
      <c r="B76" s="187">
        <f>[2]Sheet1!S84</f>
        <v>1621</v>
      </c>
      <c r="C76" s="184" t="str">
        <f>[2]Sheet1!T84</f>
        <v>ÖZLEM KONTAŞ</v>
      </c>
      <c r="D76" s="434"/>
      <c r="E76" s="185"/>
      <c r="F76" s="185"/>
      <c r="G76" s="185"/>
      <c r="H76" s="185"/>
    </row>
    <row r="77" spans="1:8" ht="15" customHeight="1">
      <c r="A77" s="191">
        <v>77</v>
      </c>
      <c r="B77" s="187">
        <f>[2]Sheet1!S85</f>
        <v>1625</v>
      </c>
      <c r="C77" s="184" t="str">
        <f>[2]Sheet1!T85</f>
        <v>MESUT TARIK NAMDAR</v>
      </c>
      <c r="D77" s="434"/>
      <c r="E77" s="185"/>
      <c r="F77" s="185"/>
      <c r="G77" s="185"/>
      <c r="H77" s="185"/>
    </row>
    <row r="78" spans="1:8" ht="15" customHeight="1">
      <c r="A78" s="191">
        <v>78</v>
      </c>
      <c r="B78" s="187">
        <f>[2]Sheet1!S86</f>
        <v>1627</v>
      </c>
      <c r="C78" s="184" t="str">
        <f>[2]Sheet1!T86</f>
        <v>SELİN GEVŞEK</v>
      </c>
      <c r="D78" s="434"/>
      <c r="E78" s="185"/>
      <c r="F78" s="185"/>
      <c r="G78" s="185"/>
      <c r="H78" s="185"/>
    </row>
    <row r="79" spans="1:8" ht="15" customHeight="1">
      <c r="A79" s="191">
        <v>79</v>
      </c>
      <c r="B79" s="187">
        <f>[2]Sheet1!S87</f>
        <v>1628</v>
      </c>
      <c r="C79" s="184" t="str">
        <f>[2]Sheet1!T87</f>
        <v>MİNEL SAĞLAM</v>
      </c>
      <c r="D79" s="434"/>
      <c r="E79" s="185"/>
      <c r="F79" s="185"/>
      <c r="G79" s="185"/>
      <c r="H79" s="185"/>
    </row>
    <row r="80" spans="1:8" ht="15" customHeight="1">
      <c r="A80" s="191">
        <v>80</v>
      </c>
      <c r="B80" s="187">
        <f>[2]Sheet1!S88</f>
        <v>1638</v>
      </c>
      <c r="C80" s="184" t="str">
        <f>[2]Sheet1!T88</f>
        <v>GÖKÇENUR ÇAKCI</v>
      </c>
      <c r="D80" s="434"/>
      <c r="E80" s="185"/>
      <c r="F80" s="185"/>
      <c r="G80" s="185"/>
      <c r="H80" s="185"/>
    </row>
    <row r="81" spans="1:8" ht="15" customHeight="1">
      <c r="A81" s="191">
        <v>81</v>
      </c>
      <c r="B81" s="187">
        <f>[2]Sheet1!S89</f>
        <v>1639</v>
      </c>
      <c r="C81" s="184" t="str">
        <f>[2]Sheet1!T89</f>
        <v>DAMLA İNAL</v>
      </c>
      <c r="D81" s="434"/>
      <c r="E81" s="185"/>
      <c r="F81" s="185"/>
      <c r="G81" s="185"/>
      <c r="H81" s="185"/>
    </row>
    <row r="82" spans="1:8" ht="15" customHeight="1">
      <c r="A82" s="191">
        <v>82</v>
      </c>
      <c r="B82" s="187">
        <f>[2]Sheet1!S90</f>
        <v>1640</v>
      </c>
      <c r="C82" s="184" t="str">
        <f>[2]Sheet1!T90</f>
        <v>CENGİZHAN AKKAYA</v>
      </c>
      <c r="D82" s="434"/>
      <c r="E82" s="185"/>
      <c r="F82" s="185"/>
      <c r="G82" s="185"/>
      <c r="H82" s="185"/>
    </row>
    <row r="83" spans="1:8" ht="15" customHeight="1">
      <c r="A83" s="191">
        <v>83</v>
      </c>
      <c r="B83" s="187">
        <f>[2]Sheet1!S91</f>
        <v>1642</v>
      </c>
      <c r="C83" s="184" t="str">
        <f>[2]Sheet1!T91</f>
        <v>ÖZKAN ÖZTÜRK</v>
      </c>
      <c r="D83" s="434"/>
      <c r="E83" s="185"/>
      <c r="F83" s="185"/>
      <c r="G83" s="185"/>
      <c r="H83" s="185"/>
    </row>
    <row r="84" spans="1:8" ht="15" customHeight="1">
      <c r="A84" s="191">
        <v>84</v>
      </c>
      <c r="B84" s="187">
        <f>[2]Sheet1!S92</f>
        <v>1643</v>
      </c>
      <c r="C84" s="184" t="str">
        <f>[2]Sheet1!T92</f>
        <v>HACER MEMİŞ</v>
      </c>
      <c r="D84" s="434"/>
      <c r="E84" s="185"/>
      <c r="F84" s="185"/>
      <c r="G84" s="185"/>
      <c r="H84" s="185"/>
    </row>
    <row r="85" spans="1:8" ht="15" customHeight="1">
      <c r="A85" s="191">
        <v>85</v>
      </c>
      <c r="B85" s="187">
        <f>[2]Sheet1!S93</f>
        <v>1645</v>
      </c>
      <c r="C85" s="184" t="str">
        <f>[2]Sheet1!T93</f>
        <v>İREM NUR GÖL</v>
      </c>
      <c r="D85" s="434"/>
      <c r="E85" s="185"/>
      <c r="F85" s="185"/>
      <c r="G85" s="185"/>
      <c r="H85" s="185"/>
    </row>
    <row r="86" spans="1:8" ht="15" customHeight="1">
      <c r="A86" s="191">
        <v>86</v>
      </c>
      <c r="B86" s="187">
        <f>[2]Sheet1!S94</f>
        <v>1646</v>
      </c>
      <c r="C86" s="184" t="str">
        <f>[2]Sheet1!T94</f>
        <v>ALPEREN SEMİH KASAP</v>
      </c>
      <c r="D86" s="434"/>
      <c r="E86" s="185"/>
      <c r="F86" s="185"/>
      <c r="G86" s="185"/>
      <c r="H86" s="185"/>
    </row>
    <row r="87" spans="1:8" ht="15" customHeight="1">
      <c r="A87" s="191">
        <v>87</v>
      </c>
      <c r="B87" s="187">
        <f>[2]Sheet1!S95</f>
        <v>1647</v>
      </c>
      <c r="C87" s="184" t="str">
        <f>[2]Sheet1!T95</f>
        <v>İREM BALCI</v>
      </c>
      <c r="D87" s="434"/>
      <c r="E87" s="185"/>
      <c r="F87" s="185"/>
      <c r="G87" s="185"/>
      <c r="H87" s="185"/>
    </row>
    <row r="88" spans="1:8" ht="15" customHeight="1">
      <c r="A88" s="191">
        <v>88</v>
      </c>
      <c r="B88" s="187">
        <f>[2]Sheet1!S96</f>
        <v>1648</v>
      </c>
      <c r="C88" s="184" t="str">
        <f>[2]Sheet1!T96</f>
        <v>NUH ENES CÖRÜT</v>
      </c>
      <c r="D88" s="434"/>
      <c r="E88" s="185"/>
      <c r="F88" s="185"/>
      <c r="G88" s="185"/>
      <c r="H88" s="185"/>
    </row>
    <row r="89" spans="1:8" ht="15" customHeight="1">
      <c r="A89" s="191">
        <v>89</v>
      </c>
      <c r="B89" s="187">
        <f>[2]Sheet1!S97</f>
        <v>1649</v>
      </c>
      <c r="C89" s="184" t="str">
        <f>[2]Sheet1!T97</f>
        <v>İLAYDA YEŞİLTEPE</v>
      </c>
      <c r="D89" s="434"/>
      <c r="E89" s="185"/>
      <c r="F89" s="185"/>
      <c r="G89" s="185"/>
      <c r="H89" s="185"/>
    </row>
    <row r="90" spans="1:8" ht="15" customHeight="1">
      <c r="A90" s="191">
        <v>90</v>
      </c>
      <c r="B90" s="187">
        <f>[2]Sheet1!S98</f>
        <v>1650</v>
      </c>
      <c r="C90" s="184" t="str">
        <f>[2]Sheet1!T98</f>
        <v>MURAT SAYLAN</v>
      </c>
      <c r="D90" s="434"/>
      <c r="E90" s="185"/>
      <c r="F90" s="185"/>
      <c r="G90" s="185"/>
      <c r="H90" s="185"/>
    </row>
    <row r="91" spans="1:8" ht="15" customHeight="1">
      <c r="A91" s="191">
        <v>91</v>
      </c>
      <c r="B91" s="187">
        <f>[2]Sheet1!S99</f>
        <v>1653</v>
      </c>
      <c r="C91" s="184" t="str">
        <f>[2]Sheet1!T99</f>
        <v>SILA KILIÇ</v>
      </c>
      <c r="D91" s="434"/>
      <c r="E91" s="185"/>
      <c r="F91" s="185"/>
      <c r="G91" s="185"/>
      <c r="H91" s="185"/>
    </row>
    <row r="92" spans="1:8" ht="15" customHeight="1">
      <c r="A92" s="191">
        <v>92</v>
      </c>
      <c r="B92" s="187">
        <f>[2]Sheet1!S100</f>
        <v>1654</v>
      </c>
      <c r="C92" s="184" t="str">
        <f>[2]Sheet1!T100</f>
        <v>ATİLLA KILIÇ</v>
      </c>
      <c r="D92" s="434"/>
      <c r="E92" s="185"/>
      <c r="F92" s="185"/>
      <c r="G92" s="185"/>
      <c r="H92" s="185"/>
    </row>
    <row r="93" spans="1:8" ht="15" customHeight="1">
      <c r="A93" s="191">
        <v>93</v>
      </c>
      <c r="B93" s="187">
        <f>[2]Sheet1!S101</f>
        <v>1656</v>
      </c>
      <c r="C93" s="184" t="str">
        <f>[2]Sheet1!T101</f>
        <v>ELİF GAMZE ÇELİK</v>
      </c>
      <c r="D93" s="434"/>
      <c r="E93" s="185"/>
      <c r="F93" s="185"/>
      <c r="G93" s="185"/>
      <c r="H93" s="185"/>
    </row>
    <row r="94" spans="1:8" ht="15" customHeight="1">
      <c r="A94" s="191">
        <v>94</v>
      </c>
      <c r="B94" s="187">
        <f>[2]Sheet1!S102</f>
        <v>1657</v>
      </c>
      <c r="C94" s="184" t="str">
        <f>[2]Sheet1!T102</f>
        <v>MELİKE VEKİLHARÇ</v>
      </c>
      <c r="D94" s="434"/>
      <c r="E94" s="185"/>
      <c r="F94" s="185"/>
      <c r="G94" s="185"/>
      <c r="H94" s="185"/>
    </row>
    <row r="95" spans="1:8" ht="15" customHeight="1">
      <c r="A95" s="191">
        <v>95</v>
      </c>
      <c r="B95" s="187">
        <f>[2]Sheet1!S103</f>
        <v>1658</v>
      </c>
      <c r="C95" s="184" t="str">
        <f>[2]Sheet1!T103</f>
        <v>BÜŞRA AYDIN</v>
      </c>
      <c r="D95" s="434"/>
      <c r="E95" s="185"/>
      <c r="F95" s="185"/>
      <c r="G95" s="185"/>
      <c r="H95" s="185"/>
    </row>
    <row r="96" spans="1:8" ht="15" customHeight="1">
      <c r="A96" s="191">
        <v>96</v>
      </c>
      <c r="B96" s="187">
        <f>[2]Sheet1!S104</f>
        <v>1659</v>
      </c>
      <c r="C96" s="184" t="str">
        <f>[2]Sheet1!T104</f>
        <v>SEMA AVCU</v>
      </c>
      <c r="D96" s="434"/>
      <c r="E96" s="185"/>
      <c r="F96" s="185"/>
      <c r="G96" s="185"/>
      <c r="H96" s="185"/>
    </row>
    <row r="97" spans="1:8" ht="15" customHeight="1">
      <c r="A97" s="191">
        <v>97</v>
      </c>
      <c r="B97" s="187">
        <f>[2]Sheet1!S105</f>
        <v>1660</v>
      </c>
      <c r="C97" s="184" t="str">
        <f>[2]Sheet1!T105</f>
        <v>BERSU İREM YILMAZ</v>
      </c>
      <c r="D97" s="434"/>
      <c r="E97" s="185"/>
      <c r="F97" s="185"/>
      <c r="G97" s="185"/>
      <c r="H97" s="185"/>
    </row>
    <row r="98" spans="1:8" ht="15" customHeight="1">
      <c r="A98" s="191">
        <v>98</v>
      </c>
      <c r="B98" s="187">
        <f>[2]Sheet1!S106</f>
        <v>1661</v>
      </c>
      <c r="C98" s="184" t="str">
        <f>[2]Sheet1!T106</f>
        <v>ZİYA ALP SEFEROĞLU</v>
      </c>
      <c r="D98" s="434"/>
      <c r="E98" s="185"/>
      <c r="F98" s="185"/>
      <c r="G98" s="185"/>
      <c r="H98" s="185"/>
    </row>
    <row r="99" spans="1:8" ht="15" customHeight="1">
      <c r="A99" s="191">
        <v>99</v>
      </c>
      <c r="B99" s="153">
        <f>[2]Sheet1!S107</f>
        <v>1721</v>
      </c>
      <c r="C99" s="195" t="str">
        <f>[2]Sheet1!T107</f>
        <v>YÜCEL KORKMAZ</v>
      </c>
      <c r="D99" s="434"/>
      <c r="E99" s="185"/>
      <c r="F99" s="185"/>
      <c r="G99" s="185"/>
      <c r="H99" s="185"/>
    </row>
    <row r="100" spans="1:8" ht="15" customHeight="1">
      <c r="A100" s="191">
        <v>100</v>
      </c>
      <c r="B100" s="153">
        <f>[2]Sheet1!S108</f>
        <v>1724</v>
      </c>
      <c r="C100" s="195" t="str">
        <f>[2]Sheet1!T108</f>
        <v>MELİSA YÜKSEL</v>
      </c>
      <c r="D100" s="434"/>
      <c r="E100" s="185"/>
      <c r="F100" s="185"/>
      <c r="G100" s="185"/>
      <c r="H100" s="185"/>
    </row>
    <row r="101" spans="1:8" ht="15" customHeight="1">
      <c r="A101" s="191">
        <v>101</v>
      </c>
      <c r="B101" s="153">
        <f>[2]Sheet1!S109</f>
        <v>1728</v>
      </c>
      <c r="C101" s="195" t="str">
        <f>[2]Sheet1!T109</f>
        <v>ŞEYMANUR VAYDOĞAN</v>
      </c>
      <c r="D101" s="434"/>
      <c r="E101" s="185"/>
      <c r="F101" s="185"/>
      <c r="G101" s="185"/>
      <c r="H101" s="185"/>
    </row>
    <row r="102" spans="1:8" ht="15" customHeight="1">
      <c r="A102" s="191">
        <v>102</v>
      </c>
      <c r="B102" s="153">
        <f>[2]Sheet1!S110</f>
        <v>1798</v>
      </c>
      <c r="C102" s="195" t="str">
        <f>[2]Sheet1!T110</f>
        <v>MERTCAN KARAMAN</v>
      </c>
      <c r="D102" s="434"/>
      <c r="E102" s="185"/>
      <c r="F102" s="185"/>
      <c r="G102" s="185"/>
      <c r="H102" s="185"/>
    </row>
    <row r="103" spans="1:8" ht="15" customHeight="1">
      <c r="A103" s="191">
        <v>103</v>
      </c>
      <c r="B103" s="153"/>
      <c r="C103" s="195"/>
      <c r="D103" s="434"/>
      <c r="E103" s="185"/>
      <c r="F103" s="185"/>
      <c r="G103" s="185"/>
      <c r="H103" s="185"/>
    </row>
    <row r="104" spans="1:8" ht="15" customHeight="1">
      <c r="A104" s="191">
        <v>104</v>
      </c>
      <c r="B104" s="153"/>
      <c r="C104" s="195"/>
      <c r="D104" s="434"/>
      <c r="E104" s="185"/>
      <c r="F104" s="185"/>
      <c r="G104" s="185"/>
      <c r="H104" s="185"/>
    </row>
    <row r="105" spans="1:8" ht="15" customHeight="1">
      <c r="A105" s="191">
        <v>105</v>
      </c>
      <c r="B105" s="153"/>
      <c r="C105" s="195"/>
      <c r="D105" s="434"/>
      <c r="E105" s="185"/>
      <c r="F105" s="185"/>
      <c r="G105" s="185"/>
      <c r="H105" s="185"/>
    </row>
    <row r="106" spans="1:8" ht="15" customHeight="1">
      <c r="A106" s="191">
        <v>106</v>
      </c>
      <c r="B106" s="187">
        <f>[2]Sheet1!S112</f>
        <v>80</v>
      </c>
      <c r="C106" s="184" t="str">
        <f>[2]Sheet1!T112</f>
        <v>İBRAHİM BİLGİ</v>
      </c>
      <c r="D106" s="434" t="s">
        <v>124</v>
      </c>
      <c r="E106" s="185"/>
      <c r="F106" s="185"/>
      <c r="G106" s="185"/>
      <c r="H106" s="185"/>
    </row>
    <row r="107" spans="1:8" ht="15" customHeight="1">
      <c r="A107" s="191">
        <v>107</v>
      </c>
      <c r="B107" s="187">
        <f>[2]Sheet1!S113</f>
        <v>82</v>
      </c>
      <c r="C107" s="184" t="str">
        <f>[2]Sheet1!T113</f>
        <v>SELİN ÖZTÜRK</v>
      </c>
      <c r="D107" s="434"/>
      <c r="E107" s="185"/>
      <c r="F107" s="185"/>
      <c r="G107" s="185"/>
      <c r="H107" s="185"/>
    </row>
    <row r="108" spans="1:8" ht="15" customHeight="1">
      <c r="A108" s="191">
        <v>108</v>
      </c>
      <c r="B108" s="187">
        <f>[2]Sheet1!S114</f>
        <v>83</v>
      </c>
      <c r="C108" s="184" t="str">
        <f>[2]Sheet1!T114</f>
        <v>PELİN ÖZTÜRK</v>
      </c>
      <c r="D108" s="434"/>
      <c r="E108" s="185"/>
      <c r="F108" s="185"/>
      <c r="G108" s="185"/>
      <c r="H108" s="185"/>
    </row>
    <row r="109" spans="1:8" ht="15" customHeight="1">
      <c r="A109" s="191">
        <v>109</v>
      </c>
      <c r="B109" s="187">
        <f>[2]Sheet1!S115</f>
        <v>873</v>
      </c>
      <c r="C109" s="184" t="str">
        <f>[2]Sheet1!T115</f>
        <v>DOĞUKAN ŞİRİN</v>
      </c>
      <c r="D109" s="434"/>
      <c r="E109" s="185"/>
      <c r="F109" s="185"/>
      <c r="G109" s="185"/>
      <c r="H109" s="185"/>
    </row>
    <row r="110" spans="1:8" ht="15" customHeight="1">
      <c r="A110" s="191">
        <v>110</v>
      </c>
      <c r="B110" s="187">
        <f>[2]Sheet1!S116</f>
        <v>876</v>
      </c>
      <c r="C110" s="184" t="str">
        <f>[2]Sheet1!T116</f>
        <v>YAKUP GEDİKALİ</v>
      </c>
      <c r="D110" s="434"/>
      <c r="E110" s="185"/>
      <c r="F110" s="185"/>
      <c r="G110" s="185"/>
      <c r="H110" s="185"/>
    </row>
    <row r="111" spans="1:8" ht="15" customHeight="1">
      <c r="A111" s="191">
        <v>111</v>
      </c>
      <c r="B111" s="187">
        <f>[2]Sheet1!S117</f>
        <v>877</v>
      </c>
      <c r="C111" s="184" t="str">
        <f>[2]Sheet1!T117</f>
        <v>ALPEREN ECE</v>
      </c>
      <c r="D111" s="434"/>
      <c r="E111" s="185"/>
      <c r="F111" s="185"/>
      <c r="G111" s="185"/>
      <c r="H111" s="185"/>
    </row>
    <row r="112" spans="1:8" ht="15" customHeight="1">
      <c r="A112" s="191">
        <v>112</v>
      </c>
      <c r="B112" s="187">
        <f>[2]Sheet1!S118</f>
        <v>893</v>
      </c>
      <c r="C112" s="184" t="str">
        <f>[2]Sheet1!T118</f>
        <v>TOYGUN AVCI</v>
      </c>
      <c r="D112" s="434"/>
      <c r="E112" s="185"/>
      <c r="F112" s="185"/>
      <c r="G112" s="185"/>
      <c r="H112" s="185"/>
    </row>
    <row r="113" spans="1:8" ht="15" customHeight="1">
      <c r="A113" s="191">
        <v>113</v>
      </c>
      <c r="B113" s="187">
        <f>[2]Sheet1!S119</f>
        <v>899</v>
      </c>
      <c r="C113" s="184" t="str">
        <f>[2]Sheet1!T119</f>
        <v>BERAT ŞAHİN</v>
      </c>
      <c r="D113" s="434"/>
      <c r="E113" s="185"/>
      <c r="F113" s="185"/>
      <c r="G113" s="185"/>
      <c r="H113" s="185"/>
    </row>
    <row r="114" spans="1:8" ht="15" customHeight="1">
      <c r="A114" s="191">
        <v>114</v>
      </c>
      <c r="B114" s="187">
        <f>[2]Sheet1!S120</f>
        <v>901</v>
      </c>
      <c r="C114" s="184" t="str">
        <f>[2]Sheet1!T120</f>
        <v>MELİKE ALAN</v>
      </c>
      <c r="D114" s="434"/>
      <c r="E114" s="185"/>
      <c r="F114" s="185"/>
      <c r="G114" s="185"/>
      <c r="H114" s="185"/>
    </row>
    <row r="115" spans="1:8" ht="15" customHeight="1">
      <c r="A115" s="191">
        <v>115</v>
      </c>
      <c r="B115" s="187">
        <f>[2]Sheet1!S121</f>
        <v>907</v>
      </c>
      <c r="C115" s="184" t="str">
        <f>[2]Sheet1!T121</f>
        <v>ZEYNEP GÖKTEPE</v>
      </c>
      <c r="D115" s="434"/>
      <c r="E115" s="185"/>
      <c r="F115" s="185"/>
      <c r="G115" s="185"/>
      <c r="H115" s="185"/>
    </row>
    <row r="116" spans="1:8" ht="15" customHeight="1">
      <c r="A116" s="191">
        <v>116</v>
      </c>
      <c r="B116" s="187">
        <f>[2]Sheet1!S122</f>
        <v>912</v>
      </c>
      <c r="C116" s="184" t="str">
        <f>[2]Sheet1!T122</f>
        <v>İPEK GÜNDÜZ</v>
      </c>
      <c r="D116" s="434"/>
      <c r="E116" s="185"/>
      <c r="F116" s="185"/>
      <c r="G116" s="185"/>
      <c r="H116" s="185"/>
    </row>
    <row r="117" spans="1:8" ht="15" customHeight="1">
      <c r="A117" s="191">
        <v>117</v>
      </c>
      <c r="B117" s="187">
        <f>[2]Sheet1!S123</f>
        <v>915</v>
      </c>
      <c r="C117" s="184" t="str">
        <f>[2]Sheet1!T123</f>
        <v>ABDULLAH EFE ÖZDEMİR</v>
      </c>
      <c r="D117" s="434"/>
      <c r="E117" s="185"/>
      <c r="F117" s="185"/>
      <c r="G117" s="185"/>
      <c r="H117" s="185"/>
    </row>
    <row r="118" spans="1:8" ht="15" customHeight="1">
      <c r="A118" s="191">
        <v>118</v>
      </c>
      <c r="B118" s="187">
        <f>[2]Sheet1!S124</f>
        <v>916</v>
      </c>
      <c r="C118" s="184" t="str">
        <f>[2]Sheet1!T124</f>
        <v>TUNCAY ARDA AYDIN</v>
      </c>
      <c r="D118" s="434"/>
      <c r="E118" s="185"/>
      <c r="F118" s="185"/>
      <c r="G118" s="185"/>
      <c r="H118" s="185"/>
    </row>
    <row r="119" spans="1:8" ht="15" customHeight="1">
      <c r="A119" s="191">
        <v>119</v>
      </c>
      <c r="B119" s="187">
        <f>[2]Sheet1!S125</f>
        <v>917</v>
      </c>
      <c r="C119" s="184" t="str">
        <f>[2]Sheet1!T125</f>
        <v>SİNA EMİR ATEŞ</v>
      </c>
      <c r="D119" s="434"/>
      <c r="E119" s="185"/>
      <c r="F119" s="185"/>
      <c r="G119" s="185"/>
      <c r="H119" s="185"/>
    </row>
    <row r="120" spans="1:8" ht="15" customHeight="1">
      <c r="A120" s="191">
        <v>120</v>
      </c>
      <c r="B120" s="187">
        <f>[2]Sheet1!S126</f>
        <v>919</v>
      </c>
      <c r="C120" s="184" t="str">
        <f>[2]Sheet1!T126</f>
        <v>METEHAN TOP</v>
      </c>
      <c r="D120" s="434"/>
      <c r="E120" s="185"/>
      <c r="F120" s="185"/>
      <c r="G120" s="185"/>
      <c r="H120" s="185"/>
    </row>
    <row r="121" spans="1:8" ht="15" customHeight="1">
      <c r="A121" s="191">
        <v>121</v>
      </c>
      <c r="B121" s="187">
        <f>[2]Sheet1!S127</f>
        <v>921</v>
      </c>
      <c r="C121" s="184" t="str">
        <f>[2]Sheet1!T127</f>
        <v>YAĞIZHAN BAŞAR</v>
      </c>
      <c r="D121" s="434"/>
      <c r="E121" s="185"/>
      <c r="F121" s="185"/>
      <c r="G121" s="185"/>
      <c r="H121" s="185"/>
    </row>
    <row r="122" spans="1:8" ht="15" customHeight="1">
      <c r="A122" s="191">
        <v>122</v>
      </c>
      <c r="B122" s="187">
        <f>[2]Sheet1!S128</f>
        <v>923</v>
      </c>
      <c r="C122" s="184" t="str">
        <f>[2]Sheet1!T128</f>
        <v>DAMLA ŞEN</v>
      </c>
      <c r="D122" s="434"/>
      <c r="E122" s="185"/>
      <c r="F122" s="185"/>
      <c r="G122" s="185"/>
      <c r="H122" s="185"/>
    </row>
    <row r="123" spans="1:8" ht="15" customHeight="1">
      <c r="A123" s="191">
        <v>123</v>
      </c>
      <c r="B123" s="187">
        <f>[2]Sheet1!S129</f>
        <v>925</v>
      </c>
      <c r="C123" s="184" t="str">
        <f>[2]Sheet1!T129</f>
        <v>SERKAN YILMAZ</v>
      </c>
      <c r="D123" s="434"/>
      <c r="E123" s="185"/>
      <c r="F123" s="185"/>
      <c r="G123" s="185"/>
      <c r="H123" s="185"/>
    </row>
    <row r="124" spans="1:8" ht="15" customHeight="1">
      <c r="A124" s="191">
        <v>124</v>
      </c>
      <c r="B124" s="161">
        <f>[2]Sheet1!S130</f>
        <v>933</v>
      </c>
      <c r="C124" s="195" t="str">
        <f>[2]Sheet1!T130</f>
        <v>BERKAY ÖZCAN</v>
      </c>
      <c r="D124" s="434"/>
      <c r="E124" s="185"/>
      <c r="F124" s="185"/>
      <c r="G124" s="185"/>
      <c r="H124" s="185"/>
    </row>
    <row r="125" spans="1:8" ht="15" customHeight="1">
      <c r="A125" s="191">
        <v>125</v>
      </c>
      <c r="B125" s="161">
        <f>[2]Sheet1!S131</f>
        <v>934</v>
      </c>
      <c r="C125" s="195" t="str">
        <f>[2]Sheet1!T131</f>
        <v>DOĞUŞ AYDIN</v>
      </c>
      <c r="D125" s="434"/>
      <c r="E125" s="185"/>
      <c r="F125" s="185"/>
      <c r="G125" s="185"/>
      <c r="H125" s="185"/>
    </row>
    <row r="126" spans="1:8" ht="15" customHeight="1">
      <c r="A126" s="191">
        <v>126</v>
      </c>
      <c r="B126" s="161">
        <f>[2]Sheet1!S132</f>
        <v>937</v>
      </c>
      <c r="C126" s="195" t="str">
        <f>[2]Sheet1!T132</f>
        <v>MERVE NUR KARAAĞAÇ</v>
      </c>
      <c r="D126" s="434"/>
      <c r="E126" s="185"/>
      <c r="F126" s="185"/>
      <c r="G126" s="185"/>
      <c r="H126" s="185"/>
    </row>
    <row r="127" spans="1:8" ht="15" customHeight="1">
      <c r="A127" s="191">
        <v>127</v>
      </c>
      <c r="B127" s="161">
        <f>[2]Sheet1!S133</f>
        <v>942</v>
      </c>
      <c r="C127" s="195" t="str">
        <f>[2]Sheet1!T133</f>
        <v>GÖKDENİZ CAN</v>
      </c>
      <c r="D127" s="434"/>
      <c r="E127" s="185"/>
      <c r="F127" s="185"/>
      <c r="G127" s="185"/>
      <c r="H127" s="185"/>
    </row>
    <row r="128" spans="1:8" ht="15" customHeight="1">
      <c r="A128" s="191">
        <v>128</v>
      </c>
      <c r="B128" s="161">
        <f>[2]Sheet1!S134</f>
        <v>943</v>
      </c>
      <c r="C128" s="195" t="str">
        <f>[2]Sheet1!T134</f>
        <v>KÜBRA AYDEMİR</v>
      </c>
      <c r="D128" s="434"/>
      <c r="E128" s="185"/>
      <c r="F128" s="185"/>
      <c r="G128" s="185"/>
      <c r="H128" s="185"/>
    </row>
    <row r="129" spans="1:8" ht="15" customHeight="1">
      <c r="A129" s="191">
        <v>129</v>
      </c>
      <c r="B129" s="161">
        <f>[2]Sheet1!S135</f>
        <v>944</v>
      </c>
      <c r="C129" s="195" t="str">
        <f>[2]Sheet1!T135</f>
        <v>ÖYKÜ ALTUNTAŞ</v>
      </c>
      <c r="D129" s="434"/>
      <c r="E129" s="185"/>
      <c r="F129" s="185"/>
      <c r="G129" s="185"/>
      <c r="H129" s="185"/>
    </row>
    <row r="130" spans="1:8" ht="15" customHeight="1">
      <c r="A130" s="191">
        <v>130</v>
      </c>
      <c r="B130" s="161">
        <f>[2]Sheet1!S136</f>
        <v>947</v>
      </c>
      <c r="C130" s="195" t="str">
        <f>[2]Sheet1!T136</f>
        <v>UMUT TOPKAYA</v>
      </c>
      <c r="D130" s="434"/>
      <c r="E130" s="185"/>
      <c r="F130" s="185"/>
      <c r="G130" s="185"/>
      <c r="H130" s="185"/>
    </row>
    <row r="131" spans="1:8" ht="15" customHeight="1">
      <c r="A131" s="191">
        <v>131</v>
      </c>
      <c r="B131" s="161">
        <f>[2]Sheet1!S137</f>
        <v>951</v>
      </c>
      <c r="C131" s="195" t="str">
        <f>[2]Sheet1!T137</f>
        <v>FERHAT VEKİLHARÇ</v>
      </c>
      <c r="D131" s="434"/>
      <c r="E131" s="185"/>
      <c r="F131" s="185"/>
      <c r="G131" s="185"/>
      <c r="H131" s="185"/>
    </row>
    <row r="132" spans="1:8" ht="15" customHeight="1">
      <c r="A132" s="191">
        <v>132</v>
      </c>
      <c r="B132" s="161">
        <f>[2]Sheet1!S138</f>
        <v>958</v>
      </c>
      <c r="C132" s="195" t="str">
        <f>[2]Sheet1!T138</f>
        <v>BURAK MERT KONTAŞ</v>
      </c>
      <c r="D132" s="434"/>
      <c r="E132" s="185"/>
      <c r="F132" s="185"/>
      <c r="G132" s="185"/>
      <c r="H132" s="185"/>
    </row>
    <row r="133" spans="1:8" ht="15" customHeight="1">
      <c r="A133" s="191">
        <v>133</v>
      </c>
      <c r="B133" s="161">
        <f>[2]Sheet1!S139</f>
        <v>963</v>
      </c>
      <c r="C133" s="195" t="str">
        <f>[2]Sheet1!T139</f>
        <v>YASİN ÖNEN</v>
      </c>
      <c r="D133" s="434"/>
      <c r="E133" s="185"/>
      <c r="F133" s="185"/>
      <c r="G133" s="185"/>
      <c r="H133" s="185"/>
    </row>
    <row r="134" spans="1:8" ht="15" customHeight="1">
      <c r="A134" s="191">
        <v>134</v>
      </c>
      <c r="B134" s="161">
        <f>[2]Sheet1!S140</f>
        <v>966</v>
      </c>
      <c r="C134" s="195" t="str">
        <f>[2]Sheet1!T140</f>
        <v>ZEYNEPNUR UZUNÇAKMAK</v>
      </c>
      <c r="D134" s="434"/>
      <c r="E134" s="185"/>
      <c r="F134" s="185"/>
      <c r="G134" s="185"/>
      <c r="H134" s="185"/>
    </row>
    <row r="135" spans="1:8" ht="15" customHeight="1">
      <c r="A135" s="191">
        <v>135</v>
      </c>
      <c r="B135" s="161">
        <f>[2]Sheet1!S141</f>
        <v>970</v>
      </c>
      <c r="C135" s="195" t="str">
        <f>[2]Sheet1!T141</f>
        <v>BERKANT DİNAR</v>
      </c>
      <c r="D135" s="434"/>
      <c r="E135" s="185"/>
      <c r="F135" s="185"/>
      <c r="G135" s="185"/>
      <c r="H135" s="185"/>
    </row>
    <row r="136" spans="1:8" ht="15" customHeight="1">
      <c r="A136" s="191">
        <v>136</v>
      </c>
      <c r="B136" s="161">
        <f>[2]Sheet1!S142</f>
        <v>973</v>
      </c>
      <c r="C136" s="195" t="str">
        <f>[2]Sheet1!T142</f>
        <v>İLAYDA AVCI</v>
      </c>
      <c r="D136" s="434"/>
      <c r="E136" s="185"/>
      <c r="F136" s="185"/>
      <c r="G136" s="185"/>
      <c r="H136" s="185"/>
    </row>
    <row r="137" spans="1:8" ht="15" customHeight="1">
      <c r="A137" s="191">
        <v>137</v>
      </c>
      <c r="B137" s="161">
        <f>[2]Sheet1!S143</f>
        <v>1551</v>
      </c>
      <c r="C137" s="195" t="str">
        <f>[2]Sheet1!T143</f>
        <v>HAVVA TUANA KAYA</v>
      </c>
      <c r="D137" s="434"/>
      <c r="E137" s="185"/>
      <c r="F137" s="185"/>
      <c r="G137" s="185"/>
      <c r="H137" s="185"/>
    </row>
    <row r="138" spans="1:8" ht="15" customHeight="1">
      <c r="A138" s="191">
        <v>138</v>
      </c>
      <c r="B138" s="161">
        <f>[2]Sheet1!S144</f>
        <v>1573</v>
      </c>
      <c r="C138" s="195" t="str">
        <f>[2]Sheet1!T144</f>
        <v>EREN ALTUNTAŞ</v>
      </c>
      <c r="D138" s="434"/>
      <c r="E138" s="185"/>
      <c r="F138" s="185"/>
      <c r="G138" s="185"/>
      <c r="H138" s="185"/>
    </row>
    <row r="139" spans="1:8" ht="15" customHeight="1">
      <c r="A139" s="191">
        <v>139</v>
      </c>
      <c r="B139" s="161"/>
      <c r="C139" s="195"/>
      <c r="D139" s="434"/>
      <c r="E139" s="185"/>
      <c r="F139" s="185"/>
      <c r="G139" s="185"/>
      <c r="H139" s="185"/>
    </row>
    <row r="140" spans="1:8" ht="15" customHeight="1">
      <c r="A140" s="191">
        <v>140</v>
      </c>
      <c r="B140" s="161"/>
      <c r="C140" s="195"/>
      <c r="D140" s="434"/>
      <c r="E140" s="185"/>
      <c r="F140" s="185"/>
      <c r="G140" s="185"/>
      <c r="H140" s="185"/>
    </row>
    <row r="141" spans="1:8" ht="15" customHeight="1">
      <c r="A141" s="191">
        <v>141</v>
      </c>
      <c r="B141" s="187">
        <f>[2]Sheet1!S146</f>
        <v>125</v>
      </c>
      <c r="C141" s="184" t="str">
        <f>[2]Sheet1!T146</f>
        <v>MELİSA ÇATI</v>
      </c>
      <c r="D141" s="434" t="s">
        <v>125</v>
      </c>
      <c r="E141" s="185"/>
      <c r="F141" s="185"/>
      <c r="G141" s="185"/>
      <c r="H141" s="185"/>
    </row>
    <row r="142" spans="1:8" ht="15" customHeight="1">
      <c r="A142" s="191">
        <v>142</v>
      </c>
      <c r="B142" s="187">
        <f>[2]Sheet1!S147</f>
        <v>1456</v>
      </c>
      <c r="C142" s="184" t="str">
        <f>[2]Sheet1!T147</f>
        <v>YUSUF EREN KILIÇ</v>
      </c>
      <c r="D142" s="434"/>
      <c r="E142" s="185"/>
      <c r="F142" s="185"/>
      <c r="G142" s="185"/>
      <c r="H142" s="185"/>
    </row>
    <row r="143" spans="1:8" ht="15" customHeight="1">
      <c r="A143" s="191">
        <v>143</v>
      </c>
      <c r="B143" s="187">
        <f>[2]Sheet1!S148</f>
        <v>1460</v>
      </c>
      <c r="C143" s="184" t="str">
        <f>[2]Sheet1!T148</f>
        <v>MERVE AKYOL</v>
      </c>
      <c r="D143" s="434"/>
      <c r="E143" s="185"/>
      <c r="F143" s="185"/>
      <c r="G143" s="185"/>
      <c r="H143" s="185"/>
    </row>
    <row r="144" spans="1:8" ht="15" customHeight="1">
      <c r="A144" s="191">
        <v>144</v>
      </c>
      <c r="B144" s="187">
        <f>[2]Sheet1!S149</f>
        <v>1462</v>
      </c>
      <c r="C144" s="184" t="str">
        <f>[2]Sheet1!T149</f>
        <v>SAMET YEŞİLYURT</v>
      </c>
      <c r="D144" s="434"/>
      <c r="E144" s="185"/>
      <c r="F144" s="185"/>
      <c r="G144" s="185"/>
      <c r="H144" s="185"/>
    </row>
    <row r="145" spans="1:8" ht="15" customHeight="1">
      <c r="A145" s="191">
        <v>145</v>
      </c>
      <c r="B145" s="187">
        <f>[2]Sheet1!S150</f>
        <v>1466</v>
      </c>
      <c r="C145" s="184" t="str">
        <f>[2]Sheet1!T150</f>
        <v>SERENAT BAŞ</v>
      </c>
      <c r="D145" s="434"/>
      <c r="E145" s="185"/>
      <c r="F145" s="185"/>
      <c r="G145" s="185"/>
      <c r="H145" s="185"/>
    </row>
    <row r="146" spans="1:8" ht="15" customHeight="1">
      <c r="A146" s="191">
        <v>146</v>
      </c>
      <c r="B146" s="187">
        <f>[2]Sheet1!S151</f>
        <v>1470</v>
      </c>
      <c r="C146" s="184" t="str">
        <f>[2]Sheet1!T151</f>
        <v>İLYAS TEZCAN</v>
      </c>
      <c r="D146" s="434"/>
      <c r="E146" s="185"/>
      <c r="F146" s="185"/>
      <c r="G146" s="185"/>
      <c r="H146" s="185"/>
    </row>
    <row r="147" spans="1:8" ht="15" customHeight="1">
      <c r="A147" s="191">
        <v>147</v>
      </c>
      <c r="B147" s="187">
        <f>[2]Sheet1!S152</f>
        <v>1474</v>
      </c>
      <c r="C147" s="184" t="str">
        <f>[2]Sheet1!T152</f>
        <v>ALPER SALİH ÖZTÜRK</v>
      </c>
      <c r="D147" s="434"/>
      <c r="E147" s="185"/>
      <c r="F147" s="185"/>
      <c r="G147" s="185"/>
      <c r="H147" s="185"/>
    </row>
    <row r="148" spans="1:8" ht="15" customHeight="1">
      <c r="A148" s="191">
        <v>148</v>
      </c>
      <c r="B148" s="187">
        <f>[2]Sheet1!S153</f>
        <v>1477</v>
      </c>
      <c r="C148" s="184" t="str">
        <f>[2]Sheet1!T153</f>
        <v>YAREN TUNÇ</v>
      </c>
      <c r="D148" s="434"/>
      <c r="E148" s="185"/>
      <c r="F148" s="185"/>
      <c r="G148" s="185"/>
      <c r="H148" s="185"/>
    </row>
    <row r="149" spans="1:8" ht="15" customHeight="1">
      <c r="A149" s="191">
        <v>149</v>
      </c>
      <c r="B149" s="187">
        <f>[2]Sheet1!S154</f>
        <v>1480</v>
      </c>
      <c r="C149" s="184" t="str">
        <f>[2]Sheet1!T154</f>
        <v>ARDA TELLİ</v>
      </c>
      <c r="D149" s="434"/>
      <c r="E149" s="185"/>
      <c r="F149" s="185"/>
      <c r="G149" s="185"/>
      <c r="H149" s="185"/>
    </row>
    <row r="150" spans="1:8" ht="15" customHeight="1">
      <c r="A150" s="191">
        <v>150</v>
      </c>
      <c r="B150" s="187">
        <f>[2]Sheet1!S155</f>
        <v>1484</v>
      </c>
      <c r="C150" s="184" t="str">
        <f>[2]Sheet1!T155</f>
        <v>GÖZDE YÜCEL</v>
      </c>
      <c r="D150" s="434"/>
      <c r="E150" s="185"/>
      <c r="F150" s="185"/>
      <c r="G150" s="185"/>
      <c r="H150" s="185"/>
    </row>
    <row r="151" spans="1:8" ht="15" customHeight="1">
      <c r="A151" s="191">
        <v>151</v>
      </c>
      <c r="B151" s="187">
        <f>[2]Sheet1!S156</f>
        <v>1489</v>
      </c>
      <c r="C151" s="184" t="str">
        <f>[2]Sheet1!T156</f>
        <v>MELİH GÜNER</v>
      </c>
      <c r="D151" s="434"/>
      <c r="E151" s="185"/>
      <c r="F151" s="185"/>
      <c r="G151" s="185"/>
      <c r="H151" s="185"/>
    </row>
    <row r="152" spans="1:8" ht="15" customHeight="1">
      <c r="A152" s="191">
        <v>152</v>
      </c>
      <c r="B152" s="187">
        <f>[2]Sheet1!S157</f>
        <v>1496</v>
      </c>
      <c r="C152" s="184" t="str">
        <f>[2]Sheet1!T157</f>
        <v>OĞUZHAN AKTAŞ</v>
      </c>
      <c r="D152" s="434"/>
      <c r="E152" s="185"/>
      <c r="F152" s="185"/>
      <c r="G152" s="185"/>
      <c r="H152" s="185"/>
    </row>
    <row r="153" spans="1:8" ht="15" customHeight="1">
      <c r="A153" s="191">
        <v>153</v>
      </c>
      <c r="B153" s="187">
        <f>[2]Sheet1!S158</f>
        <v>1501</v>
      </c>
      <c r="C153" s="184" t="str">
        <f>[2]Sheet1!T158</f>
        <v>KORAY YANIK</v>
      </c>
      <c r="D153" s="434"/>
      <c r="E153" s="185"/>
      <c r="F153" s="185"/>
      <c r="G153" s="185"/>
      <c r="H153" s="185"/>
    </row>
    <row r="154" spans="1:8" ht="15" customHeight="1">
      <c r="A154" s="191">
        <v>154</v>
      </c>
      <c r="B154" s="187">
        <f>[2]Sheet1!S159</f>
        <v>1508</v>
      </c>
      <c r="C154" s="184" t="str">
        <f>[2]Sheet1!T159</f>
        <v>ALPEREN YILDIZ</v>
      </c>
      <c r="D154" s="434"/>
      <c r="E154" s="185"/>
      <c r="F154" s="185"/>
      <c r="G154" s="185"/>
      <c r="H154" s="185"/>
    </row>
    <row r="155" spans="1:8" ht="15" customHeight="1">
      <c r="A155" s="191">
        <v>155</v>
      </c>
      <c r="B155" s="187">
        <f>[2]Sheet1!S160</f>
        <v>1510</v>
      </c>
      <c r="C155" s="184" t="str">
        <f>[2]Sheet1!T160</f>
        <v>SAMET ŞAHİN</v>
      </c>
      <c r="D155" s="434"/>
      <c r="E155" s="185"/>
      <c r="F155" s="185"/>
      <c r="G155" s="185"/>
      <c r="H155" s="185"/>
    </row>
    <row r="156" spans="1:8" ht="15" customHeight="1">
      <c r="A156" s="191">
        <v>156</v>
      </c>
      <c r="B156" s="187">
        <f>[2]Sheet1!S161</f>
        <v>1515</v>
      </c>
      <c r="C156" s="184" t="str">
        <f>[2]Sheet1!T161</f>
        <v>İHSAN CEBECİ</v>
      </c>
      <c r="D156" s="434"/>
      <c r="E156" s="185"/>
      <c r="F156" s="185"/>
      <c r="G156" s="185"/>
      <c r="H156" s="185"/>
    </row>
    <row r="157" spans="1:8" ht="15" customHeight="1">
      <c r="A157" s="191">
        <v>157</v>
      </c>
      <c r="B157" s="161">
        <f>[2]Sheet1!S162</f>
        <v>1519</v>
      </c>
      <c r="C157" s="195" t="str">
        <f>[2]Sheet1!T162</f>
        <v>GÖKMEN BOL</v>
      </c>
      <c r="D157" s="434"/>
      <c r="E157" s="185"/>
      <c r="F157" s="185"/>
      <c r="G157" s="185"/>
      <c r="H157" s="185"/>
    </row>
    <row r="158" spans="1:8" ht="15" customHeight="1">
      <c r="A158" s="191">
        <v>158</v>
      </c>
      <c r="B158" s="161">
        <f>[2]Sheet1!S163</f>
        <v>1528</v>
      </c>
      <c r="C158" s="195" t="str">
        <f>[2]Sheet1!T163</f>
        <v>TAYLAN DEMİRCİ</v>
      </c>
      <c r="D158" s="434"/>
      <c r="E158" s="185"/>
      <c r="F158" s="185"/>
      <c r="G158" s="185"/>
      <c r="H158" s="185"/>
    </row>
    <row r="159" spans="1:8" ht="15" customHeight="1">
      <c r="A159" s="191">
        <v>159</v>
      </c>
      <c r="B159" s="161">
        <f>[2]Sheet1!S164</f>
        <v>1535</v>
      </c>
      <c r="C159" s="195" t="str">
        <f>[2]Sheet1!T164</f>
        <v>GÜLLÜ AKTAŞ</v>
      </c>
      <c r="D159" s="434"/>
      <c r="E159" s="185"/>
      <c r="F159" s="185"/>
      <c r="G159" s="185"/>
      <c r="H159" s="185"/>
    </row>
    <row r="160" spans="1:8" ht="15" customHeight="1">
      <c r="A160" s="191">
        <v>160</v>
      </c>
      <c r="B160" s="161">
        <f>[2]Sheet1!S165</f>
        <v>1540</v>
      </c>
      <c r="C160" s="195" t="str">
        <f>[2]Sheet1!T165</f>
        <v>SERKAN ŞEN</v>
      </c>
      <c r="D160" s="434"/>
      <c r="E160" s="185"/>
      <c r="F160" s="185"/>
      <c r="G160" s="185"/>
      <c r="H160" s="185"/>
    </row>
    <row r="161" spans="1:8" ht="15" customHeight="1">
      <c r="A161" s="191">
        <v>161</v>
      </c>
      <c r="B161" s="161">
        <f>[2]Sheet1!S166</f>
        <v>1549</v>
      </c>
      <c r="C161" s="195" t="str">
        <f>[2]Sheet1!T166</f>
        <v>DENİZ EMRE TANRIVERDİ</v>
      </c>
      <c r="D161" s="434"/>
      <c r="E161" s="185"/>
      <c r="F161" s="185"/>
      <c r="G161" s="185"/>
      <c r="H161" s="185"/>
    </row>
    <row r="162" spans="1:8" ht="15" customHeight="1">
      <c r="A162" s="191">
        <v>162</v>
      </c>
      <c r="B162" s="161">
        <f>[2]Sheet1!S167</f>
        <v>1555</v>
      </c>
      <c r="C162" s="195" t="str">
        <f>[2]Sheet1!T167</f>
        <v>HİLAL AYDIN</v>
      </c>
      <c r="D162" s="434"/>
      <c r="E162" s="185"/>
      <c r="F162" s="185"/>
      <c r="G162" s="185"/>
      <c r="H162" s="185"/>
    </row>
    <row r="163" spans="1:8" ht="15" customHeight="1">
      <c r="A163" s="191">
        <v>163</v>
      </c>
      <c r="B163" s="161">
        <f>[2]Sheet1!S168</f>
        <v>1559</v>
      </c>
      <c r="C163" s="195" t="str">
        <f>[2]Sheet1!T168</f>
        <v>MERVE GÜZELHAN</v>
      </c>
      <c r="D163" s="434"/>
      <c r="E163" s="185"/>
      <c r="F163" s="185"/>
      <c r="G163" s="185"/>
      <c r="H163" s="185"/>
    </row>
    <row r="164" spans="1:8" ht="15" customHeight="1">
      <c r="A164" s="191">
        <v>164</v>
      </c>
      <c r="B164" s="161">
        <f>[2]Sheet1!S169</f>
        <v>1566</v>
      </c>
      <c r="C164" s="195" t="str">
        <f>[2]Sheet1!T169</f>
        <v>EMİRHAN GÜLER</v>
      </c>
      <c r="D164" s="434"/>
      <c r="E164" s="185"/>
      <c r="F164" s="185"/>
      <c r="G164" s="185"/>
      <c r="H164" s="185"/>
    </row>
    <row r="165" spans="1:8" ht="15" customHeight="1">
      <c r="A165" s="191">
        <v>165</v>
      </c>
      <c r="B165" s="161">
        <f>[2]Sheet1!S170</f>
        <v>1575</v>
      </c>
      <c r="C165" s="195" t="str">
        <f>[2]Sheet1!T170</f>
        <v>BATUHAN KAYA</v>
      </c>
      <c r="D165" s="434"/>
      <c r="E165" s="185"/>
      <c r="F165" s="185"/>
      <c r="G165" s="185"/>
      <c r="H165" s="185"/>
    </row>
    <row r="166" spans="1:8" ht="15" customHeight="1">
      <c r="A166" s="191">
        <v>166</v>
      </c>
      <c r="B166" s="161">
        <f>[2]Sheet1!S171</f>
        <v>1582</v>
      </c>
      <c r="C166" s="195" t="str">
        <f>[2]Sheet1!T171</f>
        <v>SİNEM YILMAZ</v>
      </c>
      <c r="D166" s="434"/>
      <c r="E166" s="185"/>
      <c r="F166" s="185"/>
      <c r="G166" s="185"/>
      <c r="H166" s="185"/>
    </row>
    <row r="167" spans="1:8" ht="15" customHeight="1">
      <c r="A167" s="191">
        <v>167</v>
      </c>
      <c r="B167" s="161">
        <f>[2]Sheet1!S172</f>
        <v>1587</v>
      </c>
      <c r="C167" s="195" t="str">
        <f>[2]Sheet1!T172</f>
        <v>AKIN ŞENSOY</v>
      </c>
      <c r="D167" s="434"/>
      <c r="E167" s="185"/>
      <c r="F167" s="185"/>
      <c r="G167" s="185"/>
      <c r="H167" s="185"/>
    </row>
    <row r="168" spans="1:8" ht="15" customHeight="1">
      <c r="A168" s="191">
        <v>168</v>
      </c>
      <c r="B168" s="161">
        <f>[2]Sheet1!S173</f>
        <v>1594</v>
      </c>
      <c r="C168" s="195" t="str">
        <f>[2]Sheet1!T173</f>
        <v>SİBEL TOPKARA</v>
      </c>
      <c r="D168" s="434"/>
      <c r="E168" s="185"/>
      <c r="F168" s="185"/>
      <c r="G168" s="185"/>
      <c r="H168" s="185"/>
    </row>
    <row r="169" spans="1:8" ht="15" customHeight="1">
      <c r="A169" s="191">
        <v>169</v>
      </c>
      <c r="B169" s="161">
        <f>[2]Sheet1!S174</f>
        <v>1599</v>
      </c>
      <c r="C169" s="195" t="str">
        <f>[2]Sheet1!T174</f>
        <v>RUMEYSA AKYOL</v>
      </c>
      <c r="D169" s="434"/>
      <c r="E169" s="185"/>
      <c r="F169" s="185"/>
      <c r="G169" s="185"/>
      <c r="H169" s="185"/>
    </row>
    <row r="170" spans="1:8" ht="15" customHeight="1">
      <c r="A170" s="191">
        <v>170</v>
      </c>
      <c r="B170" s="161">
        <f>[2]Sheet1!S175</f>
        <v>1601</v>
      </c>
      <c r="C170" s="195" t="str">
        <f>[2]Sheet1!T175</f>
        <v>DAMLA NUR GÜNDÜZ</v>
      </c>
      <c r="D170" s="434"/>
      <c r="E170" s="185"/>
      <c r="F170" s="185"/>
      <c r="G170" s="185"/>
      <c r="H170" s="185"/>
    </row>
    <row r="171" spans="1:8" ht="15" customHeight="1">
      <c r="A171" s="191">
        <v>171</v>
      </c>
      <c r="B171" s="161">
        <f>[2]Sheet1!S176</f>
        <v>1605</v>
      </c>
      <c r="C171" s="195" t="str">
        <f>[2]Sheet1!T176</f>
        <v>ANIL KOÇ</v>
      </c>
      <c r="D171" s="434"/>
      <c r="E171" s="185"/>
      <c r="F171" s="185"/>
      <c r="G171" s="185"/>
      <c r="H171" s="185"/>
    </row>
    <row r="172" spans="1:8" ht="15" customHeight="1">
      <c r="A172" s="191">
        <v>172</v>
      </c>
      <c r="B172" s="161">
        <f>[2]Sheet1!S177</f>
        <v>1607</v>
      </c>
      <c r="C172" s="195" t="str">
        <f>[2]Sheet1!T177</f>
        <v>BEYZA AKDENİZ</v>
      </c>
      <c r="D172" s="434"/>
      <c r="E172" s="185"/>
      <c r="F172" s="185"/>
      <c r="G172" s="185"/>
      <c r="H172" s="185"/>
    </row>
    <row r="173" spans="1:8" ht="15" customHeight="1">
      <c r="A173" s="191">
        <v>173</v>
      </c>
      <c r="B173" s="161">
        <f>[2]Sheet1!S178</f>
        <v>1612</v>
      </c>
      <c r="C173" s="195" t="str">
        <f>[2]Sheet1!T178</f>
        <v>YUNUS EMRE ÖZATA</v>
      </c>
      <c r="D173" s="434"/>
      <c r="E173" s="185"/>
      <c r="F173" s="185"/>
      <c r="G173" s="185"/>
      <c r="H173" s="185"/>
    </row>
    <row r="174" spans="1:8" ht="15" customHeight="1">
      <c r="A174" s="191">
        <v>174</v>
      </c>
      <c r="B174" s="161"/>
      <c r="C174" s="195"/>
      <c r="D174" s="434"/>
      <c r="E174" s="185"/>
      <c r="F174" s="185"/>
      <c r="G174" s="185"/>
      <c r="H174" s="185"/>
    </row>
    <row r="175" spans="1:8" ht="15" customHeight="1">
      <c r="A175" s="191">
        <v>175</v>
      </c>
      <c r="B175" s="161"/>
      <c r="C175" s="195"/>
      <c r="D175" s="434"/>
      <c r="E175" s="185"/>
      <c r="F175" s="185"/>
      <c r="G175" s="185"/>
      <c r="H175" s="185"/>
    </row>
    <row r="176" spans="1:8" ht="15" customHeight="1">
      <c r="A176" s="191">
        <v>176</v>
      </c>
      <c r="B176" s="187">
        <f>[2]Sheet1!S180</f>
        <v>15</v>
      </c>
      <c r="C176" s="184" t="str">
        <f>[2]Sheet1!T180</f>
        <v>İREM DENİZ</v>
      </c>
      <c r="D176" s="434" t="s">
        <v>126</v>
      </c>
      <c r="E176" s="185"/>
      <c r="F176" s="185"/>
      <c r="G176" s="185"/>
      <c r="H176" s="185"/>
    </row>
    <row r="177" spans="1:8" ht="15" customHeight="1">
      <c r="A177" s="191">
        <v>177</v>
      </c>
      <c r="B177" s="187">
        <f>[2]Sheet1!S181</f>
        <v>36</v>
      </c>
      <c r="C177" s="184" t="str">
        <f>[2]Sheet1!T181</f>
        <v>BERKAY DOKGÖZ</v>
      </c>
      <c r="D177" s="434"/>
      <c r="E177" s="185"/>
      <c r="F177" s="185"/>
      <c r="G177" s="185"/>
      <c r="H177" s="185"/>
    </row>
    <row r="178" spans="1:8" ht="15" customHeight="1">
      <c r="A178" s="191">
        <v>178</v>
      </c>
      <c r="B178" s="187">
        <f>[2]Sheet1!S182</f>
        <v>55</v>
      </c>
      <c r="C178" s="184" t="str">
        <f>[2]Sheet1!T182</f>
        <v>CANSU GÜMÜŞ</v>
      </c>
      <c r="D178" s="434"/>
      <c r="E178" s="185"/>
      <c r="F178" s="185"/>
      <c r="G178" s="185"/>
      <c r="H178" s="185"/>
    </row>
    <row r="179" spans="1:8" ht="15" customHeight="1">
      <c r="A179" s="191">
        <v>179</v>
      </c>
      <c r="B179" s="187">
        <f>[2]Sheet1!S183</f>
        <v>64</v>
      </c>
      <c r="C179" s="184" t="str">
        <f>[2]Sheet1!T183</f>
        <v>CEREN NUR KUVAN</v>
      </c>
      <c r="D179" s="434"/>
      <c r="E179" s="185"/>
      <c r="F179" s="185"/>
      <c r="G179" s="185"/>
      <c r="H179" s="185"/>
    </row>
    <row r="180" spans="1:8" ht="15" customHeight="1">
      <c r="A180" s="191">
        <v>180</v>
      </c>
      <c r="B180" s="187">
        <f>[2]Sheet1!S184</f>
        <v>77</v>
      </c>
      <c r="C180" s="184" t="str">
        <f>[2]Sheet1!T184</f>
        <v>SELAHATTİN TALHA ÇETİNKAYA</v>
      </c>
      <c r="D180" s="434"/>
      <c r="E180" s="185"/>
      <c r="F180" s="185"/>
      <c r="G180" s="185"/>
      <c r="H180" s="185"/>
    </row>
    <row r="181" spans="1:8" ht="15" customHeight="1">
      <c r="A181" s="191">
        <v>181</v>
      </c>
      <c r="B181" s="187">
        <f>[2]Sheet1!S185</f>
        <v>101</v>
      </c>
      <c r="C181" s="184" t="str">
        <f>[2]Sheet1!T185</f>
        <v>TUĞÇE YAĞIZOĞLU</v>
      </c>
      <c r="D181" s="434"/>
      <c r="E181" s="185"/>
      <c r="F181" s="185"/>
      <c r="G181" s="185"/>
      <c r="H181" s="185"/>
    </row>
    <row r="182" spans="1:8" ht="15" customHeight="1">
      <c r="A182" s="191">
        <v>182</v>
      </c>
      <c r="B182" s="187">
        <f>[2]Sheet1!S186</f>
        <v>308</v>
      </c>
      <c r="C182" s="184" t="str">
        <f>[2]Sheet1!T186</f>
        <v>RAFET GÜLER</v>
      </c>
      <c r="D182" s="434"/>
      <c r="E182" s="185"/>
      <c r="F182" s="185"/>
      <c r="G182" s="185"/>
      <c r="H182" s="185"/>
    </row>
    <row r="183" spans="1:8" ht="15" customHeight="1">
      <c r="A183" s="191">
        <v>183</v>
      </c>
      <c r="B183" s="187">
        <f>[2]Sheet1!S187</f>
        <v>878</v>
      </c>
      <c r="C183" s="184" t="str">
        <f>[2]Sheet1!T187</f>
        <v>KÜBRA NUR YÜKSEL</v>
      </c>
      <c r="D183" s="434"/>
      <c r="E183" s="185"/>
      <c r="F183" s="185"/>
      <c r="G183" s="185"/>
      <c r="H183" s="185"/>
    </row>
    <row r="184" spans="1:8" ht="15" customHeight="1">
      <c r="A184" s="191">
        <v>184</v>
      </c>
      <c r="B184" s="187">
        <f>[2]Sheet1!S188</f>
        <v>881</v>
      </c>
      <c r="C184" s="184" t="str">
        <f>[2]Sheet1!T188</f>
        <v>BUKET ELVERMİŞ</v>
      </c>
      <c r="D184" s="434"/>
      <c r="E184" s="185"/>
      <c r="F184" s="185"/>
      <c r="G184" s="185"/>
      <c r="H184" s="185"/>
    </row>
    <row r="185" spans="1:8" ht="15" customHeight="1">
      <c r="A185" s="191">
        <v>185</v>
      </c>
      <c r="B185" s="187">
        <f>[2]Sheet1!S189</f>
        <v>884</v>
      </c>
      <c r="C185" s="184" t="str">
        <f>[2]Sheet1!T189</f>
        <v>ESRA NUR YÜKSEL</v>
      </c>
      <c r="D185" s="434"/>
      <c r="E185" s="185"/>
      <c r="F185" s="185"/>
      <c r="G185" s="185"/>
      <c r="H185" s="185"/>
    </row>
    <row r="186" spans="1:8" ht="15" customHeight="1">
      <c r="A186" s="191">
        <v>186</v>
      </c>
      <c r="B186" s="187">
        <f>[2]Sheet1!S190</f>
        <v>889</v>
      </c>
      <c r="C186" s="184" t="str">
        <f>[2]Sheet1!T190</f>
        <v>SELİN TÜRKMEN</v>
      </c>
      <c r="D186" s="434"/>
      <c r="E186" s="185"/>
      <c r="F186" s="185"/>
      <c r="G186" s="185"/>
      <c r="H186" s="185"/>
    </row>
    <row r="187" spans="1:8" ht="15" customHeight="1">
      <c r="A187" s="191">
        <v>187</v>
      </c>
      <c r="B187" s="187">
        <f>[2]Sheet1!S191</f>
        <v>892</v>
      </c>
      <c r="C187" s="184" t="str">
        <f>[2]Sheet1!T191</f>
        <v>EMİRHAN ÇELİK</v>
      </c>
      <c r="D187" s="434"/>
      <c r="E187" s="185"/>
      <c r="F187" s="185"/>
      <c r="G187" s="185"/>
      <c r="H187" s="185"/>
    </row>
    <row r="188" spans="1:8" ht="15" customHeight="1">
      <c r="A188" s="191">
        <v>188</v>
      </c>
      <c r="B188" s="187">
        <f>[2]Sheet1!S192</f>
        <v>895</v>
      </c>
      <c r="C188" s="184" t="str">
        <f>[2]Sheet1!T192</f>
        <v>ÖMER FARUK ÇELİK</v>
      </c>
      <c r="D188" s="434"/>
      <c r="E188" s="185"/>
      <c r="F188" s="185"/>
      <c r="G188" s="185"/>
      <c r="H188" s="185"/>
    </row>
    <row r="189" spans="1:8" ht="15" customHeight="1">
      <c r="A189" s="191">
        <v>189</v>
      </c>
      <c r="B189" s="187">
        <f>[2]Sheet1!S193</f>
        <v>896</v>
      </c>
      <c r="C189" s="184" t="str">
        <f>[2]Sheet1!T193</f>
        <v>DOĞUKAN SIRTBAŞ</v>
      </c>
      <c r="D189" s="434"/>
      <c r="E189" s="185"/>
      <c r="F189" s="185"/>
      <c r="G189" s="185"/>
      <c r="H189" s="185"/>
    </row>
    <row r="190" spans="1:8" ht="15" customHeight="1">
      <c r="A190" s="191">
        <v>190</v>
      </c>
      <c r="B190" s="187">
        <f>[2]Sheet1!S194</f>
        <v>900</v>
      </c>
      <c r="C190" s="184" t="str">
        <f>[2]Sheet1!T194</f>
        <v>AYLA KILIÇOĞLU</v>
      </c>
      <c r="D190" s="434"/>
      <c r="E190" s="185"/>
      <c r="F190" s="185"/>
      <c r="G190" s="185"/>
      <c r="H190" s="185"/>
    </row>
    <row r="191" spans="1:8" ht="15" customHeight="1">
      <c r="A191" s="191">
        <v>191</v>
      </c>
      <c r="B191" s="187">
        <f>[2]Sheet1!S195</f>
        <v>903</v>
      </c>
      <c r="C191" s="184" t="str">
        <f>[2]Sheet1!T195</f>
        <v>ASYA POYRAZ</v>
      </c>
      <c r="D191" s="434"/>
      <c r="E191" s="185"/>
      <c r="F191" s="185"/>
      <c r="G191" s="185"/>
      <c r="H191" s="185"/>
    </row>
    <row r="192" spans="1:8" ht="15" customHeight="1">
      <c r="A192" s="191">
        <v>192</v>
      </c>
      <c r="B192" s="187">
        <f>[2]Sheet1!S196</f>
        <v>904</v>
      </c>
      <c r="C192" s="184" t="str">
        <f>[2]Sheet1!T196</f>
        <v>SİNEM MEMİŞ</v>
      </c>
      <c r="D192" s="434"/>
      <c r="E192" s="185"/>
      <c r="F192" s="185"/>
      <c r="G192" s="185"/>
      <c r="H192" s="185"/>
    </row>
    <row r="193" spans="1:8" ht="15" customHeight="1">
      <c r="A193" s="191">
        <v>193</v>
      </c>
      <c r="B193" s="187">
        <f>[2]Sheet1!S197</f>
        <v>909</v>
      </c>
      <c r="C193" s="184" t="str">
        <f>[2]Sheet1!T197</f>
        <v>ZEYNEP UZUNLAR</v>
      </c>
      <c r="D193" s="434"/>
      <c r="E193" s="185"/>
      <c r="F193" s="185"/>
      <c r="G193" s="185"/>
      <c r="H193" s="185"/>
    </row>
    <row r="194" spans="1:8" ht="15" customHeight="1">
      <c r="A194" s="191">
        <v>194</v>
      </c>
      <c r="B194" s="161">
        <f>[2]Sheet1!S198</f>
        <v>913</v>
      </c>
      <c r="C194" s="195" t="str">
        <f>[2]Sheet1!T198</f>
        <v>MERVENUR TOMAKİN</v>
      </c>
      <c r="D194" s="434"/>
      <c r="E194" s="185"/>
      <c r="F194" s="185"/>
      <c r="G194" s="185"/>
      <c r="H194" s="185"/>
    </row>
    <row r="195" spans="1:8" ht="15" customHeight="1">
      <c r="A195" s="191">
        <v>195</v>
      </c>
      <c r="B195" s="161">
        <f>[2]Sheet1!S199</f>
        <v>918</v>
      </c>
      <c r="C195" s="195" t="str">
        <f>[2]Sheet1!T199</f>
        <v>GAMZE BAHAR</v>
      </c>
      <c r="D195" s="434"/>
      <c r="E195" s="185"/>
      <c r="F195" s="185"/>
      <c r="G195" s="185"/>
      <c r="H195" s="185"/>
    </row>
    <row r="196" spans="1:8" ht="15" customHeight="1">
      <c r="A196" s="191">
        <v>196</v>
      </c>
      <c r="B196" s="161">
        <f>[2]Sheet1!S200</f>
        <v>926</v>
      </c>
      <c r="C196" s="195" t="str">
        <f>[2]Sheet1!T200</f>
        <v>ZEYNEP FEYZA BAŞELİ</v>
      </c>
      <c r="D196" s="434"/>
      <c r="E196" s="185"/>
      <c r="F196" s="185"/>
      <c r="G196" s="185"/>
      <c r="H196" s="185"/>
    </row>
    <row r="197" spans="1:8" ht="15" customHeight="1">
      <c r="A197" s="191">
        <v>197</v>
      </c>
      <c r="B197" s="161">
        <f>[2]Sheet1!S201</f>
        <v>927</v>
      </c>
      <c r="C197" s="195" t="str">
        <f>[2]Sheet1!T201</f>
        <v>SEYFULLAH DURAN</v>
      </c>
      <c r="D197" s="434"/>
      <c r="E197" s="185"/>
      <c r="F197" s="185"/>
      <c r="G197" s="185"/>
      <c r="H197" s="185"/>
    </row>
    <row r="198" spans="1:8" ht="15" customHeight="1">
      <c r="A198" s="191">
        <v>198</v>
      </c>
      <c r="B198" s="161">
        <f>[2]Sheet1!S202</f>
        <v>935</v>
      </c>
      <c r="C198" s="195" t="str">
        <f>[2]Sheet1!T202</f>
        <v>HAZAR MİNNET</v>
      </c>
      <c r="D198" s="434"/>
      <c r="E198" s="185"/>
      <c r="F198" s="185"/>
      <c r="G198" s="185"/>
      <c r="H198" s="185"/>
    </row>
    <row r="199" spans="1:8" ht="15" customHeight="1">
      <c r="A199" s="191">
        <v>199</v>
      </c>
      <c r="B199" s="161">
        <f>[2]Sheet1!S203</f>
        <v>936</v>
      </c>
      <c r="C199" s="195" t="str">
        <f>[2]Sheet1!T203</f>
        <v>NİSA BACINOĞLU</v>
      </c>
      <c r="D199" s="434"/>
      <c r="E199" s="185"/>
      <c r="F199" s="185"/>
      <c r="G199" s="185"/>
      <c r="H199" s="185"/>
    </row>
    <row r="200" spans="1:8" ht="15" customHeight="1">
      <c r="A200" s="191">
        <v>200</v>
      </c>
      <c r="B200" s="161">
        <f>[2]Sheet1!S204</f>
        <v>941</v>
      </c>
      <c r="C200" s="195" t="str">
        <f>[2]Sheet1!T204</f>
        <v>MUHAMMET ARİF ERTUĞRUL</v>
      </c>
      <c r="D200" s="434"/>
      <c r="E200" s="185"/>
      <c r="F200" s="185"/>
      <c r="G200" s="185"/>
      <c r="H200" s="185"/>
    </row>
    <row r="201" spans="1:8" ht="15" customHeight="1">
      <c r="A201" s="191">
        <v>201</v>
      </c>
      <c r="B201" s="161">
        <f>[2]Sheet1!S205</f>
        <v>950</v>
      </c>
      <c r="C201" s="195" t="str">
        <f>[2]Sheet1!T205</f>
        <v>SILA YILMAZ</v>
      </c>
      <c r="D201" s="434"/>
      <c r="E201" s="185"/>
      <c r="F201" s="185"/>
      <c r="G201" s="185"/>
      <c r="H201" s="185"/>
    </row>
    <row r="202" spans="1:8" ht="15" customHeight="1">
      <c r="A202" s="191">
        <v>202</v>
      </c>
      <c r="B202" s="161">
        <f>[2]Sheet1!S206</f>
        <v>960</v>
      </c>
      <c r="C202" s="195" t="str">
        <f>[2]Sheet1!T206</f>
        <v>SELAHATTİN AKGÜN</v>
      </c>
      <c r="D202" s="434"/>
      <c r="E202" s="185"/>
      <c r="F202" s="185"/>
      <c r="G202" s="185"/>
      <c r="H202" s="185"/>
    </row>
    <row r="203" spans="1:8" ht="15" customHeight="1">
      <c r="A203" s="191">
        <v>203</v>
      </c>
      <c r="B203" s="161">
        <f>[2]Sheet1!S207</f>
        <v>964</v>
      </c>
      <c r="C203" s="195" t="str">
        <f>[2]Sheet1!T207</f>
        <v>ENES HÜLÜR</v>
      </c>
      <c r="D203" s="434"/>
      <c r="E203" s="185"/>
      <c r="F203" s="185"/>
      <c r="G203" s="185"/>
      <c r="H203" s="185"/>
    </row>
    <row r="204" spans="1:8" ht="15" customHeight="1">
      <c r="A204" s="191">
        <v>204</v>
      </c>
      <c r="B204" s="161">
        <f>[2]Sheet1!S208</f>
        <v>965</v>
      </c>
      <c r="C204" s="195" t="str">
        <f>[2]Sheet1!T208</f>
        <v>YAĞMUR SUDE ALAN</v>
      </c>
      <c r="D204" s="434"/>
      <c r="E204" s="185"/>
      <c r="F204" s="185"/>
      <c r="G204" s="185"/>
      <c r="H204" s="185"/>
    </row>
    <row r="205" spans="1:8" ht="15" customHeight="1">
      <c r="A205" s="191">
        <v>205</v>
      </c>
      <c r="B205" s="161">
        <f>[2]Sheet1!S209</f>
        <v>968</v>
      </c>
      <c r="C205" s="195" t="str">
        <f>[2]Sheet1!T209</f>
        <v>ABDÜLSAMET SEYMEN</v>
      </c>
      <c r="D205" s="434"/>
      <c r="E205" s="185"/>
      <c r="F205" s="185"/>
      <c r="G205" s="185"/>
      <c r="H205" s="185"/>
    </row>
    <row r="206" spans="1:8" ht="15" customHeight="1">
      <c r="A206" s="191">
        <v>206</v>
      </c>
      <c r="B206" s="161">
        <f>[2]Sheet1!S210</f>
        <v>974</v>
      </c>
      <c r="C206" s="195" t="str">
        <f>[2]Sheet1!T210</f>
        <v>HÜSEYİN SAKA</v>
      </c>
      <c r="D206" s="434"/>
      <c r="E206" s="185"/>
      <c r="F206" s="185"/>
      <c r="G206" s="185"/>
      <c r="H206" s="185"/>
    </row>
    <row r="207" spans="1:8" ht="15" customHeight="1">
      <c r="A207" s="191">
        <v>207</v>
      </c>
      <c r="B207" s="161">
        <f>[2]Sheet1!S211</f>
        <v>1174</v>
      </c>
      <c r="C207" s="195" t="str">
        <f>[2]Sheet1!T211</f>
        <v>PINAR AYDIN</v>
      </c>
      <c r="D207" s="434"/>
      <c r="E207" s="185"/>
      <c r="F207" s="185"/>
      <c r="G207" s="185"/>
      <c r="H207" s="185"/>
    </row>
    <row r="208" spans="1:8" ht="15" customHeight="1">
      <c r="A208" s="191">
        <v>208</v>
      </c>
      <c r="B208" s="161">
        <f>[2]Sheet1!S212</f>
        <v>1452</v>
      </c>
      <c r="C208" s="195" t="str">
        <f>[2]Sheet1!T212</f>
        <v>ERAY ULU</v>
      </c>
      <c r="D208" s="434"/>
      <c r="E208" s="185"/>
      <c r="F208" s="185"/>
      <c r="G208" s="185"/>
      <c r="H208" s="185"/>
    </row>
    <row r="209" spans="1:8" ht="15" customHeight="1">
      <c r="A209" s="191">
        <v>209</v>
      </c>
      <c r="B209" s="161"/>
      <c r="C209" s="195"/>
      <c r="D209" s="434"/>
      <c r="E209" s="185"/>
      <c r="F209" s="185"/>
      <c r="G209" s="185"/>
      <c r="H209" s="185"/>
    </row>
    <row r="210" spans="1:8" ht="15" customHeight="1">
      <c r="A210" s="191">
        <v>210</v>
      </c>
      <c r="B210" s="161"/>
      <c r="C210" s="195"/>
      <c r="D210" s="434"/>
      <c r="E210" s="185"/>
      <c r="F210" s="185"/>
      <c r="G210" s="185"/>
      <c r="H210" s="185"/>
    </row>
    <row r="211" spans="1:8" ht="15" customHeight="1">
      <c r="A211" s="191">
        <v>211</v>
      </c>
      <c r="B211" s="187">
        <f>[2]Sheet1!S214</f>
        <v>1</v>
      </c>
      <c r="C211" s="184" t="str">
        <f>[2]Sheet1!T214</f>
        <v>NİLAY ÇOL</v>
      </c>
      <c r="D211" s="434" t="s">
        <v>127</v>
      </c>
      <c r="E211" s="185"/>
      <c r="F211" s="185"/>
      <c r="G211" s="185"/>
      <c r="H211" s="185"/>
    </row>
    <row r="212" spans="1:8" ht="15" customHeight="1">
      <c r="A212" s="191">
        <v>212</v>
      </c>
      <c r="B212" s="187">
        <f>[2]Sheet1!S215</f>
        <v>52</v>
      </c>
      <c r="C212" s="184" t="str">
        <f>[2]Sheet1!T215</f>
        <v>MELİH OF</v>
      </c>
      <c r="D212" s="434"/>
      <c r="E212" s="185"/>
      <c r="F212" s="185"/>
      <c r="G212" s="185"/>
      <c r="H212" s="185"/>
    </row>
    <row r="213" spans="1:8" ht="15" customHeight="1">
      <c r="A213" s="191">
        <v>213</v>
      </c>
      <c r="B213" s="187">
        <f>[2]Sheet1!S216</f>
        <v>68</v>
      </c>
      <c r="C213" s="184" t="str">
        <f>[2]Sheet1!T216</f>
        <v>BATUHAN BERKE PURSAH</v>
      </c>
      <c r="D213" s="434"/>
      <c r="E213" s="185"/>
      <c r="F213" s="185"/>
      <c r="G213" s="185"/>
      <c r="H213" s="185"/>
    </row>
    <row r="214" spans="1:8" ht="15" customHeight="1">
      <c r="A214" s="191">
        <v>214</v>
      </c>
      <c r="B214" s="187">
        <f>[2]Sheet1!S217</f>
        <v>103</v>
      </c>
      <c r="C214" s="184" t="str">
        <f>[2]Sheet1!T217</f>
        <v>HALENUR YANIK</v>
      </c>
      <c r="D214" s="434"/>
      <c r="E214" s="185"/>
      <c r="F214" s="185"/>
      <c r="G214" s="185"/>
      <c r="H214" s="185"/>
    </row>
    <row r="215" spans="1:8" ht="15" customHeight="1">
      <c r="A215" s="191">
        <v>215</v>
      </c>
      <c r="B215" s="187">
        <f>[2]Sheet1!S218</f>
        <v>718</v>
      </c>
      <c r="C215" s="184" t="str">
        <f>[2]Sheet1!T218</f>
        <v>EMRE TAHA KONTAŞ</v>
      </c>
      <c r="D215" s="434"/>
      <c r="E215" s="185"/>
      <c r="F215" s="185"/>
      <c r="G215" s="185"/>
      <c r="H215" s="185"/>
    </row>
    <row r="216" spans="1:8" ht="15" customHeight="1">
      <c r="A216" s="191">
        <v>216</v>
      </c>
      <c r="B216" s="187">
        <f>[2]Sheet1!S219</f>
        <v>726</v>
      </c>
      <c r="C216" s="184" t="str">
        <f>[2]Sheet1!T219</f>
        <v>AYBARS BARAN AKTÜRK</v>
      </c>
      <c r="D216" s="434"/>
      <c r="E216" s="185"/>
      <c r="F216" s="185"/>
      <c r="G216" s="185"/>
      <c r="H216" s="185"/>
    </row>
    <row r="217" spans="1:8" ht="15" customHeight="1">
      <c r="A217" s="191">
        <v>217</v>
      </c>
      <c r="B217" s="187">
        <f>[2]Sheet1!S220</f>
        <v>728</v>
      </c>
      <c r="C217" s="184" t="str">
        <f>[2]Sheet1!T220</f>
        <v>BATUHAN KAYA</v>
      </c>
      <c r="D217" s="434"/>
      <c r="E217" s="185"/>
      <c r="F217" s="185"/>
      <c r="G217" s="185"/>
      <c r="H217" s="185"/>
    </row>
    <row r="218" spans="1:8" ht="15" customHeight="1">
      <c r="A218" s="191">
        <v>218</v>
      </c>
      <c r="B218" s="187">
        <f>[2]Sheet1!S221</f>
        <v>730</v>
      </c>
      <c r="C218" s="184" t="str">
        <f>[2]Sheet1!T221</f>
        <v>HAVVA KESKİN</v>
      </c>
      <c r="D218" s="434"/>
      <c r="E218" s="185"/>
      <c r="F218" s="185"/>
      <c r="G218" s="185"/>
      <c r="H218" s="185"/>
    </row>
    <row r="219" spans="1:8" ht="15" customHeight="1">
      <c r="A219" s="191">
        <v>219</v>
      </c>
      <c r="B219" s="187">
        <f>[2]Sheet1!S222</f>
        <v>733</v>
      </c>
      <c r="C219" s="184" t="str">
        <f>[2]Sheet1!T222</f>
        <v>DOĞUKAN KÖKEN</v>
      </c>
      <c r="D219" s="434"/>
      <c r="E219" s="185"/>
      <c r="F219" s="185"/>
      <c r="G219" s="185"/>
      <c r="H219" s="185"/>
    </row>
    <row r="220" spans="1:8" ht="15" customHeight="1">
      <c r="A220" s="191">
        <v>220</v>
      </c>
      <c r="B220" s="187">
        <f>[2]Sheet1!S223</f>
        <v>736</v>
      </c>
      <c r="C220" s="184" t="str">
        <f>[2]Sheet1!T223</f>
        <v>BEDİRHAN KAYA</v>
      </c>
      <c r="D220" s="434"/>
      <c r="E220" s="185"/>
      <c r="F220" s="185"/>
      <c r="G220" s="185"/>
      <c r="H220" s="185"/>
    </row>
    <row r="221" spans="1:8" ht="15" customHeight="1">
      <c r="A221" s="191">
        <v>221</v>
      </c>
      <c r="B221" s="187">
        <f>[2]Sheet1!S224</f>
        <v>750</v>
      </c>
      <c r="C221" s="184" t="str">
        <f>[2]Sheet1!T224</f>
        <v>GAMZE GÜNDOĞDU</v>
      </c>
      <c r="D221" s="434"/>
      <c r="E221" s="185"/>
      <c r="F221" s="185"/>
      <c r="G221" s="185"/>
      <c r="H221" s="185"/>
    </row>
    <row r="222" spans="1:8" ht="15" customHeight="1">
      <c r="A222" s="191">
        <v>222</v>
      </c>
      <c r="B222" s="187">
        <f>[2]Sheet1!S225</f>
        <v>782</v>
      </c>
      <c r="C222" s="184" t="str">
        <f>[2]Sheet1!T225</f>
        <v>ALPEREN DEMİR</v>
      </c>
      <c r="D222" s="434"/>
      <c r="E222" s="185"/>
      <c r="F222" s="185"/>
      <c r="G222" s="185"/>
      <c r="H222" s="185"/>
    </row>
    <row r="223" spans="1:8" ht="15" customHeight="1">
      <c r="A223" s="191">
        <v>223</v>
      </c>
      <c r="B223" s="187">
        <f>[2]Sheet1!S226</f>
        <v>786</v>
      </c>
      <c r="C223" s="184" t="str">
        <f>[2]Sheet1!T226</f>
        <v>MUSTAFA UĞURCAN GÜNEY</v>
      </c>
      <c r="D223" s="434"/>
      <c r="E223" s="185"/>
      <c r="F223" s="185"/>
      <c r="G223" s="185"/>
      <c r="H223" s="185"/>
    </row>
    <row r="224" spans="1:8" ht="15" customHeight="1">
      <c r="A224" s="191">
        <v>224</v>
      </c>
      <c r="B224" s="187">
        <f>[2]Sheet1!S227</f>
        <v>793</v>
      </c>
      <c r="C224" s="184" t="str">
        <f>[2]Sheet1!T227</f>
        <v>MÜRVET AKKAYA</v>
      </c>
      <c r="D224" s="434"/>
      <c r="E224" s="185"/>
      <c r="F224" s="185"/>
      <c r="G224" s="185"/>
      <c r="H224" s="185"/>
    </row>
    <row r="225" spans="1:8" ht="15" customHeight="1">
      <c r="A225" s="191">
        <v>225</v>
      </c>
      <c r="B225" s="187">
        <f>[2]Sheet1!S228</f>
        <v>802</v>
      </c>
      <c r="C225" s="184" t="str">
        <f>[2]Sheet1!T228</f>
        <v>FUNDANUR ÖZTÜRK</v>
      </c>
      <c r="D225" s="434"/>
      <c r="E225" s="185"/>
      <c r="F225" s="185"/>
      <c r="G225" s="185"/>
      <c r="H225" s="185"/>
    </row>
    <row r="226" spans="1:8" ht="15" customHeight="1">
      <c r="A226" s="191">
        <v>226</v>
      </c>
      <c r="B226" s="187">
        <f>[2]Sheet1!S229</f>
        <v>810</v>
      </c>
      <c r="C226" s="184" t="str">
        <f>[2]Sheet1!T229</f>
        <v>KADER ERDOĞAN</v>
      </c>
      <c r="D226" s="434"/>
      <c r="E226" s="185"/>
      <c r="F226" s="185"/>
      <c r="G226" s="185"/>
      <c r="H226" s="185"/>
    </row>
    <row r="227" spans="1:8" ht="15" customHeight="1">
      <c r="A227" s="191">
        <v>227</v>
      </c>
      <c r="B227" s="187">
        <f>[2]Sheet1!S230</f>
        <v>836</v>
      </c>
      <c r="C227" s="184" t="str">
        <f>[2]Sheet1!T230</f>
        <v>TUĞBA AKBAŞ</v>
      </c>
      <c r="D227" s="434"/>
      <c r="E227" s="185"/>
      <c r="F227" s="185"/>
      <c r="G227" s="185"/>
      <c r="H227" s="185"/>
    </row>
    <row r="228" spans="1:8" ht="15" customHeight="1">
      <c r="A228" s="191">
        <v>228</v>
      </c>
      <c r="B228" s="187">
        <f>[2]Sheet1!S231</f>
        <v>843</v>
      </c>
      <c r="C228" s="184" t="str">
        <f>[2]Sheet1!T231</f>
        <v>MELEK ERGEN</v>
      </c>
      <c r="D228" s="434"/>
      <c r="E228" s="185"/>
      <c r="F228" s="185"/>
      <c r="G228" s="185"/>
      <c r="H228" s="185"/>
    </row>
    <row r="229" spans="1:8" ht="15" customHeight="1">
      <c r="A229" s="191">
        <v>229</v>
      </c>
      <c r="B229" s="187">
        <f>[2]Sheet1!S232</f>
        <v>844</v>
      </c>
      <c r="C229" s="184" t="str">
        <f>[2]Sheet1!T232</f>
        <v>GÖKTÜRK AKTAŞ</v>
      </c>
      <c r="D229" s="434"/>
      <c r="E229" s="185"/>
      <c r="F229" s="185"/>
      <c r="G229" s="185"/>
      <c r="H229" s="185"/>
    </row>
    <row r="230" spans="1:8" ht="15" customHeight="1">
      <c r="A230" s="191">
        <v>230</v>
      </c>
      <c r="B230" s="187">
        <f>[2]Sheet1!S233</f>
        <v>856</v>
      </c>
      <c r="C230" s="184" t="str">
        <f>[2]Sheet1!T233</f>
        <v>BÜŞRA BAŞ</v>
      </c>
      <c r="D230" s="434"/>
      <c r="E230" s="185"/>
      <c r="F230" s="185"/>
      <c r="G230" s="185"/>
      <c r="H230" s="185"/>
    </row>
    <row r="231" spans="1:8" ht="15" customHeight="1">
      <c r="A231" s="191">
        <v>231</v>
      </c>
      <c r="B231" s="187">
        <f>[2]Sheet1!S234</f>
        <v>869</v>
      </c>
      <c r="C231" s="184" t="str">
        <f>[2]Sheet1!T234</f>
        <v>ÖZKAN KARAHASANOĞLU</v>
      </c>
      <c r="D231" s="434"/>
      <c r="E231" s="185"/>
      <c r="F231" s="185"/>
      <c r="G231" s="185"/>
      <c r="H231" s="185"/>
    </row>
    <row r="232" spans="1:8" ht="15" customHeight="1">
      <c r="A232" s="191">
        <v>232</v>
      </c>
      <c r="B232" s="187"/>
      <c r="C232" s="184"/>
      <c r="D232" s="434"/>
      <c r="E232" s="185"/>
      <c r="F232" s="185"/>
      <c r="G232" s="185"/>
      <c r="H232" s="185"/>
    </row>
    <row r="233" spans="1:8" ht="15" customHeight="1">
      <c r="A233" s="191">
        <v>233</v>
      </c>
      <c r="B233" s="161"/>
      <c r="C233" s="195"/>
      <c r="D233" s="434"/>
      <c r="E233" s="185"/>
      <c r="F233" s="185"/>
      <c r="G233" s="185"/>
      <c r="H233" s="185"/>
    </row>
    <row r="234" spans="1:8" ht="15" customHeight="1">
      <c r="A234" s="191">
        <v>234</v>
      </c>
      <c r="B234" s="161"/>
      <c r="C234" s="195"/>
      <c r="D234" s="434"/>
      <c r="E234" s="185"/>
      <c r="F234" s="185"/>
      <c r="G234" s="185"/>
      <c r="H234" s="185"/>
    </row>
    <row r="235" spans="1:8" ht="15" customHeight="1">
      <c r="A235" s="191">
        <v>235</v>
      </c>
      <c r="B235" s="161"/>
      <c r="C235" s="195"/>
      <c r="D235" s="434"/>
      <c r="E235" s="185"/>
      <c r="F235" s="185"/>
      <c r="G235" s="185"/>
      <c r="H235" s="185"/>
    </row>
    <row r="236" spans="1:8" ht="15" customHeight="1">
      <c r="A236" s="191">
        <v>236</v>
      </c>
      <c r="B236" s="161"/>
      <c r="C236" s="195"/>
      <c r="D236" s="434"/>
      <c r="E236" s="185"/>
      <c r="F236" s="185"/>
      <c r="G236" s="185"/>
      <c r="H236" s="185"/>
    </row>
    <row r="237" spans="1:8" ht="15" customHeight="1">
      <c r="A237" s="191">
        <v>237</v>
      </c>
      <c r="B237" s="196"/>
      <c r="C237" s="195"/>
      <c r="D237" s="434"/>
      <c r="E237" s="185"/>
      <c r="F237" s="185"/>
      <c r="G237" s="185"/>
      <c r="H237" s="185"/>
    </row>
    <row r="238" spans="1:8" ht="15" customHeight="1">
      <c r="A238" s="191">
        <v>238</v>
      </c>
      <c r="B238" s="196"/>
      <c r="C238" s="195"/>
      <c r="D238" s="434"/>
      <c r="E238" s="185"/>
      <c r="F238" s="185"/>
      <c r="G238" s="185"/>
      <c r="H238" s="185"/>
    </row>
    <row r="239" spans="1:8" ht="15" customHeight="1">
      <c r="A239" s="191">
        <v>239</v>
      </c>
      <c r="B239" s="196"/>
      <c r="C239" s="195"/>
      <c r="D239" s="434"/>
      <c r="E239" s="185"/>
      <c r="F239" s="185"/>
      <c r="G239" s="185"/>
      <c r="H239" s="185"/>
    </row>
    <row r="240" spans="1:8" ht="15" customHeight="1">
      <c r="A240" s="191">
        <v>240</v>
      </c>
      <c r="B240" s="196"/>
      <c r="C240" s="195"/>
      <c r="D240" s="434"/>
      <c r="E240" s="185"/>
      <c r="F240" s="185"/>
      <c r="G240" s="185"/>
      <c r="H240" s="185"/>
    </row>
    <row r="241" spans="1:8" ht="15" customHeight="1">
      <c r="A241" s="191">
        <v>241</v>
      </c>
      <c r="B241" s="196"/>
      <c r="C241" s="195"/>
      <c r="D241" s="434"/>
      <c r="E241" s="185"/>
      <c r="F241" s="185"/>
      <c r="G241" s="185"/>
      <c r="H241" s="185"/>
    </row>
    <row r="242" spans="1:8" ht="15" customHeight="1">
      <c r="A242" s="191">
        <v>242</v>
      </c>
      <c r="B242" s="196"/>
      <c r="C242" s="195"/>
      <c r="D242" s="434"/>
      <c r="E242" s="185"/>
      <c r="F242" s="185"/>
      <c r="G242" s="185"/>
      <c r="H242" s="185"/>
    </row>
    <row r="243" spans="1:8" ht="15" customHeight="1">
      <c r="A243" s="191">
        <v>243</v>
      </c>
      <c r="B243" s="196"/>
      <c r="C243" s="197"/>
      <c r="D243" s="434"/>
      <c r="E243" s="185"/>
      <c r="F243" s="185"/>
      <c r="G243" s="185"/>
      <c r="H243" s="185"/>
    </row>
    <row r="244" spans="1:8" ht="15" customHeight="1">
      <c r="A244" s="191">
        <v>244</v>
      </c>
      <c r="B244" s="196"/>
      <c r="C244" s="197"/>
      <c r="D244" s="434"/>
      <c r="E244" s="185"/>
      <c r="F244" s="185"/>
      <c r="G244" s="185"/>
      <c r="H244" s="185"/>
    </row>
    <row r="245" spans="1:8" ht="15" customHeight="1">
      <c r="A245" s="191">
        <v>245</v>
      </c>
      <c r="B245" s="196"/>
      <c r="C245" s="197"/>
      <c r="D245" s="434"/>
      <c r="E245" s="185"/>
      <c r="F245" s="185"/>
      <c r="G245" s="185"/>
      <c r="H245" s="185"/>
    </row>
    <row r="246" spans="1:8" ht="15" customHeight="1">
      <c r="A246" s="191">
        <v>246</v>
      </c>
      <c r="B246" s="187">
        <f>[2]Sheet1!S236</f>
        <v>24</v>
      </c>
      <c r="C246" s="184" t="str">
        <f>[2]Sheet1!T236</f>
        <v>ECE BESTE AYDOĞAN</v>
      </c>
      <c r="D246" s="434" t="s">
        <v>128</v>
      </c>
      <c r="E246" s="185"/>
      <c r="F246" s="185"/>
      <c r="G246" s="185"/>
      <c r="H246" s="185"/>
    </row>
    <row r="247" spans="1:8" ht="15" customHeight="1">
      <c r="A247" s="191">
        <v>247</v>
      </c>
      <c r="B247" s="187">
        <f>[2]Sheet1!S237</f>
        <v>88</v>
      </c>
      <c r="C247" s="184" t="str">
        <f>[2]Sheet1!T237</f>
        <v>BUKET KESKİN</v>
      </c>
      <c r="D247" s="434"/>
      <c r="E247" s="185"/>
      <c r="F247" s="185"/>
      <c r="G247" s="185"/>
      <c r="H247" s="185"/>
    </row>
    <row r="248" spans="1:8" ht="15" customHeight="1">
      <c r="A248" s="191">
        <v>248</v>
      </c>
      <c r="B248" s="187">
        <f>[2]Sheet1!S238</f>
        <v>719</v>
      </c>
      <c r="C248" s="184" t="str">
        <f>[2]Sheet1!T238</f>
        <v>HÜDA BEYZAN GENÇ</v>
      </c>
      <c r="D248" s="434"/>
      <c r="E248" s="185"/>
      <c r="F248" s="185"/>
      <c r="G248" s="185"/>
      <c r="H248" s="185"/>
    </row>
    <row r="249" spans="1:8" ht="15" customHeight="1">
      <c r="A249" s="191">
        <v>249</v>
      </c>
      <c r="B249" s="187">
        <f>[2]Sheet1!S239</f>
        <v>720</v>
      </c>
      <c r="C249" s="184" t="str">
        <f>[2]Sheet1!T239</f>
        <v>SELAHATTİN ÖZKAN</v>
      </c>
      <c r="D249" s="434"/>
      <c r="E249" s="185"/>
      <c r="F249" s="185"/>
      <c r="G249" s="185"/>
      <c r="H249" s="185"/>
    </row>
    <row r="250" spans="1:8" ht="15" customHeight="1">
      <c r="A250" s="191">
        <v>250</v>
      </c>
      <c r="B250" s="187">
        <f>[2]Sheet1!S240</f>
        <v>721</v>
      </c>
      <c r="C250" s="184" t="str">
        <f>[2]Sheet1!T240</f>
        <v>YAĞMUR GÜNBEY</v>
      </c>
      <c r="D250" s="434"/>
      <c r="E250" s="185"/>
      <c r="F250" s="185"/>
      <c r="G250" s="185"/>
      <c r="H250" s="185"/>
    </row>
    <row r="251" spans="1:8" ht="15" customHeight="1">
      <c r="A251" s="191">
        <v>251</v>
      </c>
      <c r="B251" s="187">
        <f>[2]Sheet1!S241</f>
        <v>727</v>
      </c>
      <c r="C251" s="184" t="str">
        <f>[2]Sheet1!T241</f>
        <v>AYŞEGÜL DALGIÇ</v>
      </c>
      <c r="D251" s="434"/>
      <c r="E251" s="185"/>
      <c r="F251" s="185"/>
      <c r="G251" s="185"/>
      <c r="H251" s="185"/>
    </row>
    <row r="252" spans="1:8" ht="15" customHeight="1">
      <c r="A252" s="191">
        <v>252</v>
      </c>
      <c r="B252" s="187">
        <f>[2]Sheet1!S242</f>
        <v>731</v>
      </c>
      <c r="C252" s="184" t="str">
        <f>[2]Sheet1!T242</f>
        <v>İREMSU TOPAL</v>
      </c>
      <c r="D252" s="434"/>
      <c r="E252" s="185"/>
      <c r="F252" s="185"/>
      <c r="G252" s="185"/>
      <c r="H252" s="185"/>
    </row>
    <row r="253" spans="1:8" ht="15" customHeight="1">
      <c r="A253" s="191">
        <v>253</v>
      </c>
      <c r="B253" s="187">
        <f>[2]Sheet1!S243</f>
        <v>734</v>
      </c>
      <c r="C253" s="184" t="str">
        <f>[2]Sheet1!T243</f>
        <v>DUYGUCAN DİZMEN</v>
      </c>
      <c r="D253" s="434"/>
      <c r="E253" s="185"/>
      <c r="F253" s="185"/>
      <c r="G253" s="185"/>
      <c r="H253" s="185"/>
    </row>
    <row r="254" spans="1:8" ht="15" customHeight="1">
      <c r="A254" s="191">
        <v>254</v>
      </c>
      <c r="B254" s="187">
        <f>[2]Sheet1!S244</f>
        <v>738</v>
      </c>
      <c r="C254" s="184" t="str">
        <f>[2]Sheet1!T244</f>
        <v>TUĞBA YAVUZ</v>
      </c>
      <c r="D254" s="434"/>
      <c r="E254" s="185"/>
      <c r="F254" s="185"/>
      <c r="G254" s="185"/>
      <c r="H254" s="185"/>
    </row>
    <row r="255" spans="1:8" ht="15" customHeight="1">
      <c r="A255" s="191">
        <v>255</v>
      </c>
      <c r="B255" s="187">
        <f>[2]Sheet1!S245</f>
        <v>740</v>
      </c>
      <c r="C255" s="184" t="str">
        <f>[2]Sheet1!T245</f>
        <v>MİNEL ÇARKCI</v>
      </c>
      <c r="D255" s="434"/>
      <c r="E255" s="185"/>
      <c r="F255" s="185"/>
      <c r="G255" s="185"/>
      <c r="H255" s="185"/>
    </row>
    <row r="256" spans="1:8" ht="15" customHeight="1">
      <c r="A256" s="191">
        <v>256</v>
      </c>
      <c r="B256" s="187">
        <f>[2]Sheet1!S246</f>
        <v>743</v>
      </c>
      <c r="C256" s="184" t="str">
        <f>[2]Sheet1!T246</f>
        <v>ÖMER UĞUR</v>
      </c>
      <c r="D256" s="434"/>
      <c r="E256" s="185"/>
      <c r="F256" s="185"/>
      <c r="G256" s="185"/>
      <c r="H256" s="185"/>
    </row>
    <row r="257" spans="1:8" ht="15" customHeight="1">
      <c r="A257" s="191">
        <v>257</v>
      </c>
      <c r="B257" s="187">
        <f>[2]Sheet1!S247</f>
        <v>745</v>
      </c>
      <c r="C257" s="184" t="str">
        <f>[2]Sheet1!T247</f>
        <v>HÜSEYİN ÖZTÜRK</v>
      </c>
      <c r="D257" s="434"/>
      <c r="E257" s="185"/>
      <c r="F257" s="185"/>
      <c r="G257" s="185"/>
      <c r="H257" s="185"/>
    </row>
    <row r="258" spans="1:8" ht="15" customHeight="1">
      <c r="A258" s="191">
        <v>258</v>
      </c>
      <c r="B258" s="187">
        <f>[2]Sheet1!S248</f>
        <v>749</v>
      </c>
      <c r="C258" s="184" t="str">
        <f>[2]Sheet1!T248</f>
        <v>ÖMER FURKAN ÖZGÜL</v>
      </c>
      <c r="D258" s="434"/>
      <c r="E258" s="185"/>
      <c r="F258" s="185"/>
      <c r="G258" s="185"/>
      <c r="H258" s="185"/>
    </row>
    <row r="259" spans="1:8" ht="15" customHeight="1">
      <c r="A259" s="191">
        <v>259</v>
      </c>
      <c r="B259" s="187">
        <f>[2]Sheet1!S249</f>
        <v>766</v>
      </c>
      <c r="C259" s="184" t="str">
        <f>[2]Sheet1!T249</f>
        <v>GİZEM ÇELEBİ</v>
      </c>
      <c r="D259" s="434"/>
      <c r="E259" s="185"/>
      <c r="F259" s="185"/>
      <c r="G259" s="185"/>
      <c r="H259" s="185"/>
    </row>
    <row r="260" spans="1:8" ht="15" customHeight="1">
      <c r="A260" s="191">
        <v>260</v>
      </c>
      <c r="B260" s="187">
        <f>[2]Sheet1!S250</f>
        <v>771</v>
      </c>
      <c r="C260" s="184" t="str">
        <f>[2]Sheet1!T250</f>
        <v>ALEYNA HENDEKCİ</v>
      </c>
      <c r="D260" s="434"/>
      <c r="E260" s="185"/>
      <c r="F260" s="185"/>
      <c r="G260" s="185"/>
      <c r="H260" s="185"/>
    </row>
    <row r="261" spans="1:8" ht="15" customHeight="1">
      <c r="A261" s="191">
        <v>261</v>
      </c>
      <c r="B261" s="187">
        <f>[2]Sheet1!S251</f>
        <v>773</v>
      </c>
      <c r="C261" s="184" t="str">
        <f>[2]Sheet1!T251</f>
        <v>İBRAHİM CEBECİ</v>
      </c>
      <c r="D261" s="434"/>
      <c r="E261" s="185"/>
      <c r="F261" s="185"/>
      <c r="G261" s="185"/>
      <c r="H261" s="185"/>
    </row>
    <row r="262" spans="1:8" ht="15" customHeight="1">
      <c r="A262" s="191">
        <v>262</v>
      </c>
      <c r="B262" s="187">
        <f>[2]Sheet1!S252</f>
        <v>775</v>
      </c>
      <c r="C262" s="184" t="str">
        <f>[2]Sheet1!T252</f>
        <v>BENGİSU BAŞKAN</v>
      </c>
      <c r="D262" s="434"/>
      <c r="E262" s="185"/>
      <c r="F262" s="185"/>
      <c r="G262" s="185"/>
      <c r="H262" s="185"/>
    </row>
    <row r="263" spans="1:8" ht="15" customHeight="1">
      <c r="A263" s="191">
        <v>263</v>
      </c>
      <c r="B263" s="187">
        <f>[2]Sheet1!S253</f>
        <v>778</v>
      </c>
      <c r="C263" s="184" t="str">
        <f>[2]Sheet1!T253</f>
        <v>İLYAS CAN KABAL</v>
      </c>
      <c r="D263" s="434"/>
      <c r="E263" s="185"/>
      <c r="F263" s="185"/>
      <c r="G263" s="185"/>
      <c r="H263" s="185"/>
    </row>
    <row r="264" spans="1:8" ht="15" customHeight="1">
      <c r="A264" s="191">
        <v>264</v>
      </c>
      <c r="B264" s="187">
        <f>[2]Sheet1!S254</f>
        <v>784</v>
      </c>
      <c r="C264" s="184" t="str">
        <f>[2]Sheet1!T254</f>
        <v>BERAT ÖZTÜRK</v>
      </c>
      <c r="D264" s="434"/>
      <c r="E264" s="185"/>
      <c r="F264" s="185"/>
      <c r="G264" s="185"/>
      <c r="H264" s="185"/>
    </row>
    <row r="265" spans="1:8" ht="15" customHeight="1">
      <c r="A265" s="191">
        <v>265</v>
      </c>
      <c r="B265" s="187">
        <f>[2]Sheet1!S255</f>
        <v>827</v>
      </c>
      <c r="C265" s="184" t="str">
        <f>[2]Sheet1!T255</f>
        <v>BEGÜM BEYZA ŞİMŞEK</v>
      </c>
      <c r="D265" s="434"/>
      <c r="E265" s="185"/>
      <c r="F265" s="185"/>
      <c r="G265" s="185"/>
      <c r="H265" s="185"/>
    </row>
    <row r="266" spans="1:8" ht="15" customHeight="1">
      <c r="A266" s="191">
        <v>266</v>
      </c>
      <c r="B266" s="187">
        <f>[2]Sheet1!S256</f>
        <v>845</v>
      </c>
      <c r="C266" s="184" t="str">
        <f>[2]Sheet1!T256</f>
        <v>SELAHADDİN CAN KELEŞ</v>
      </c>
      <c r="D266" s="434"/>
      <c r="E266" s="185"/>
      <c r="F266" s="185"/>
      <c r="G266" s="185"/>
      <c r="H266" s="185"/>
    </row>
    <row r="267" spans="1:8" ht="15" customHeight="1">
      <c r="A267" s="191">
        <v>267</v>
      </c>
      <c r="B267" s="187">
        <f>[2]Sheet1!S257</f>
        <v>854</v>
      </c>
      <c r="C267" s="184" t="str">
        <f>[2]Sheet1!T257</f>
        <v>GİZEM OVA</v>
      </c>
      <c r="D267" s="434"/>
      <c r="E267" s="185"/>
      <c r="F267" s="185"/>
      <c r="G267" s="185"/>
      <c r="H267" s="185"/>
    </row>
    <row r="268" spans="1:8" ht="15" customHeight="1">
      <c r="A268" s="191">
        <v>268</v>
      </c>
      <c r="B268" s="187">
        <f>[2]Sheet1!S258</f>
        <v>860</v>
      </c>
      <c r="C268" s="184" t="str">
        <f>[2]Sheet1!T258</f>
        <v>MELİKE GÖKTEPE</v>
      </c>
      <c r="D268" s="434"/>
      <c r="E268" s="185"/>
      <c r="F268" s="185"/>
      <c r="G268" s="185"/>
      <c r="H268" s="185"/>
    </row>
    <row r="269" spans="1:8" ht="15" customHeight="1">
      <c r="A269" s="191">
        <v>269</v>
      </c>
      <c r="B269" s="187">
        <f>[2]Sheet1!S259</f>
        <v>861</v>
      </c>
      <c r="C269" s="184" t="str">
        <f>[2]Sheet1!T259</f>
        <v>NİLAY YILDIZ</v>
      </c>
      <c r="D269" s="434"/>
      <c r="E269" s="185"/>
      <c r="F269" s="185"/>
      <c r="G269" s="185"/>
      <c r="H269" s="185"/>
    </row>
    <row r="270" spans="1:8" ht="15" customHeight="1">
      <c r="A270" s="191">
        <v>270</v>
      </c>
      <c r="B270" s="187">
        <f>[2]Sheet1!S260</f>
        <v>862</v>
      </c>
      <c r="C270" s="184" t="str">
        <f>[2]Sheet1!T260</f>
        <v>MELİSA ÖNDEŞ</v>
      </c>
      <c r="D270" s="434"/>
      <c r="E270" s="185"/>
      <c r="F270" s="185"/>
      <c r="G270" s="185"/>
      <c r="H270" s="185"/>
    </row>
    <row r="271" spans="1:8" ht="15" customHeight="1">
      <c r="A271" s="191">
        <v>271</v>
      </c>
      <c r="B271" s="187">
        <f>[2]Sheet1!S261</f>
        <v>863</v>
      </c>
      <c r="C271" s="184" t="str">
        <f>[2]Sheet1!T261</f>
        <v>GAYE MAĞDEN</v>
      </c>
      <c r="D271" s="434"/>
      <c r="E271" s="185"/>
      <c r="F271" s="185"/>
      <c r="G271" s="185"/>
      <c r="H271" s="185"/>
    </row>
    <row r="272" spans="1:8" ht="15" customHeight="1">
      <c r="A272" s="191">
        <v>272</v>
      </c>
      <c r="B272" s="187">
        <f>[2]Sheet1!S262</f>
        <v>865</v>
      </c>
      <c r="C272" s="184" t="str">
        <f>[2]Sheet1!T262</f>
        <v>ATALAY KONTAŞ</v>
      </c>
      <c r="D272" s="434"/>
      <c r="E272" s="185"/>
      <c r="F272" s="185"/>
      <c r="G272" s="185"/>
      <c r="H272" s="185"/>
    </row>
    <row r="273" spans="1:8" ht="15" customHeight="1">
      <c r="A273" s="191">
        <v>273</v>
      </c>
      <c r="B273" s="161"/>
      <c r="C273" s="197"/>
      <c r="D273" s="434"/>
      <c r="E273" s="185"/>
      <c r="F273" s="185"/>
      <c r="G273" s="185"/>
      <c r="H273" s="185"/>
    </row>
    <row r="274" spans="1:8" ht="15" customHeight="1">
      <c r="A274" s="191">
        <v>274</v>
      </c>
      <c r="B274" s="161"/>
      <c r="C274" s="197"/>
      <c r="D274" s="434"/>
      <c r="E274" s="185"/>
      <c r="F274" s="185"/>
      <c r="G274" s="185"/>
      <c r="H274" s="185"/>
    </row>
    <row r="275" spans="1:8" ht="15" customHeight="1">
      <c r="A275" s="191">
        <v>275</v>
      </c>
      <c r="B275" s="161"/>
      <c r="C275" s="197"/>
      <c r="D275" s="434"/>
      <c r="E275" s="185"/>
      <c r="F275" s="185"/>
      <c r="G275" s="185"/>
      <c r="H275" s="185"/>
    </row>
    <row r="276" spans="1:8" ht="15" customHeight="1">
      <c r="A276" s="191">
        <v>276</v>
      </c>
      <c r="B276" s="161"/>
      <c r="C276" s="195"/>
      <c r="D276" s="434"/>
      <c r="E276" s="185"/>
      <c r="F276" s="185"/>
      <c r="G276" s="185"/>
      <c r="H276" s="185"/>
    </row>
    <row r="277" spans="1:8" ht="15" customHeight="1">
      <c r="A277" s="191">
        <v>277</v>
      </c>
      <c r="B277" s="161"/>
      <c r="C277" s="195"/>
      <c r="D277" s="434"/>
      <c r="E277" s="185"/>
      <c r="F277" s="185"/>
      <c r="G277" s="185"/>
      <c r="H277" s="185"/>
    </row>
    <row r="278" spans="1:8" ht="15" customHeight="1">
      <c r="A278" s="191">
        <v>278</v>
      </c>
      <c r="B278" s="161"/>
      <c r="C278" s="154"/>
      <c r="D278" s="434"/>
      <c r="E278" s="185"/>
      <c r="F278" s="185"/>
      <c r="G278" s="185"/>
      <c r="H278" s="185"/>
    </row>
    <row r="279" spans="1:8" ht="15" customHeight="1">
      <c r="A279" s="191">
        <v>279</v>
      </c>
      <c r="B279" s="161"/>
      <c r="C279" s="154"/>
      <c r="D279" s="434"/>
      <c r="E279" s="185"/>
      <c r="F279" s="185"/>
      <c r="G279" s="185"/>
      <c r="H279" s="185"/>
    </row>
    <row r="280" spans="1:8" ht="15" customHeight="1">
      <c r="A280" s="191">
        <v>280</v>
      </c>
      <c r="B280" s="161"/>
      <c r="C280" s="154"/>
      <c r="D280" s="434"/>
      <c r="E280" s="185"/>
      <c r="F280" s="185"/>
      <c r="G280" s="185"/>
      <c r="H280" s="185"/>
    </row>
    <row r="281" spans="1:8" ht="15" customHeight="1">
      <c r="A281" s="191">
        <v>281</v>
      </c>
      <c r="B281" s="187">
        <f>[2]Sheet1!S264</f>
        <v>5</v>
      </c>
      <c r="C281" s="184" t="str">
        <f>[2]Sheet1!T264</f>
        <v>HAZAR YAZICI</v>
      </c>
      <c r="D281" s="434" t="s">
        <v>129</v>
      </c>
      <c r="E281" s="185"/>
      <c r="F281" s="185"/>
      <c r="G281" s="185"/>
      <c r="H281" s="185"/>
    </row>
    <row r="282" spans="1:8" ht="15" customHeight="1">
      <c r="A282" s="191">
        <v>282</v>
      </c>
      <c r="B282" s="187">
        <f>[2]Sheet1!S265</f>
        <v>6</v>
      </c>
      <c r="C282" s="184" t="str">
        <f>[2]Sheet1!T265</f>
        <v>DOĞUKAN TOPAL</v>
      </c>
      <c r="D282" s="434"/>
      <c r="E282" s="185"/>
      <c r="F282" s="185"/>
      <c r="G282" s="185"/>
      <c r="H282" s="185"/>
    </row>
    <row r="283" spans="1:8" ht="15" customHeight="1">
      <c r="A283" s="191">
        <v>283</v>
      </c>
      <c r="B283" s="187">
        <f>[2]Sheet1!S266</f>
        <v>7</v>
      </c>
      <c r="C283" s="184" t="str">
        <f>[2]Sheet1!T266</f>
        <v>KUBİLAY ERKİN USTA</v>
      </c>
      <c r="D283" s="434"/>
      <c r="E283" s="185"/>
      <c r="F283" s="185"/>
      <c r="G283" s="185"/>
      <c r="H283" s="185"/>
    </row>
    <row r="284" spans="1:8" ht="15" customHeight="1">
      <c r="A284" s="191">
        <v>284</v>
      </c>
      <c r="B284" s="187">
        <f>[2]Sheet1!S267</f>
        <v>9</v>
      </c>
      <c r="C284" s="184" t="str">
        <f>[2]Sheet1!T267</f>
        <v>GİZEM YILMAZ</v>
      </c>
      <c r="D284" s="434"/>
      <c r="E284" s="185"/>
      <c r="F284" s="185"/>
      <c r="G284" s="185"/>
      <c r="H284" s="185"/>
    </row>
    <row r="285" spans="1:8" ht="15" customHeight="1">
      <c r="A285" s="191">
        <v>285</v>
      </c>
      <c r="B285" s="187">
        <f>[2]Sheet1!S268</f>
        <v>10</v>
      </c>
      <c r="C285" s="184" t="str">
        <f>[2]Sheet1!T268</f>
        <v>ERTUĞ EVREN ÖZTÜRK</v>
      </c>
      <c r="D285" s="434"/>
      <c r="E285" s="185"/>
      <c r="F285" s="185"/>
      <c r="G285" s="185"/>
      <c r="H285" s="185"/>
    </row>
    <row r="286" spans="1:8" ht="15" customHeight="1">
      <c r="A286" s="191">
        <v>286</v>
      </c>
      <c r="B286" s="187">
        <f>[2]Sheet1!S269</f>
        <v>18</v>
      </c>
      <c r="C286" s="184" t="str">
        <f>[2]Sheet1!T269</f>
        <v>SEDANUR AYDIN</v>
      </c>
      <c r="D286" s="434"/>
      <c r="E286" s="185"/>
      <c r="F286" s="185"/>
      <c r="G286" s="185"/>
      <c r="H286" s="185"/>
    </row>
    <row r="287" spans="1:8" ht="15" customHeight="1">
      <c r="A287" s="191">
        <v>287</v>
      </c>
      <c r="B287" s="187">
        <f>[2]Sheet1!S270</f>
        <v>19</v>
      </c>
      <c r="C287" s="184" t="str">
        <f>[2]Sheet1!T270</f>
        <v>ANIL YAZICI</v>
      </c>
      <c r="D287" s="434"/>
      <c r="E287" s="185"/>
      <c r="F287" s="185"/>
      <c r="G287" s="185"/>
      <c r="H287" s="185"/>
    </row>
    <row r="288" spans="1:8" ht="15" customHeight="1">
      <c r="A288" s="191">
        <v>288</v>
      </c>
      <c r="B288" s="187">
        <f>[2]Sheet1!S271</f>
        <v>28</v>
      </c>
      <c r="C288" s="184" t="str">
        <f>[2]Sheet1!T271</f>
        <v>ŞEVVAL AYDIN</v>
      </c>
      <c r="D288" s="434"/>
      <c r="E288" s="185"/>
      <c r="F288" s="185"/>
      <c r="G288" s="185"/>
      <c r="H288" s="185"/>
    </row>
    <row r="289" spans="1:8" ht="15" customHeight="1">
      <c r="A289" s="191">
        <v>289</v>
      </c>
      <c r="B289" s="187">
        <f>[2]Sheet1!S272</f>
        <v>38</v>
      </c>
      <c r="C289" s="184" t="str">
        <f>[2]Sheet1!T272</f>
        <v>SADETTİN AKÇAY</v>
      </c>
      <c r="D289" s="434"/>
      <c r="E289" s="185"/>
      <c r="F289" s="185"/>
      <c r="G289" s="185"/>
      <c r="H289" s="185"/>
    </row>
    <row r="290" spans="1:8" ht="15" customHeight="1">
      <c r="A290" s="191">
        <v>290</v>
      </c>
      <c r="B290" s="187">
        <f>[2]Sheet1!S273</f>
        <v>50</v>
      </c>
      <c r="C290" s="184" t="str">
        <f>[2]Sheet1!T273</f>
        <v>MERVE ÖZCAN</v>
      </c>
      <c r="D290" s="434"/>
      <c r="E290" s="185"/>
      <c r="F290" s="185"/>
      <c r="G290" s="185"/>
      <c r="H290" s="185"/>
    </row>
    <row r="291" spans="1:8" ht="15" customHeight="1">
      <c r="A291" s="191">
        <v>291</v>
      </c>
      <c r="B291" s="187">
        <f>[2]Sheet1!S274</f>
        <v>70</v>
      </c>
      <c r="C291" s="184" t="str">
        <f>[2]Sheet1!T274</f>
        <v>KEREM KIZILTAŞ</v>
      </c>
      <c r="D291" s="434"/>
      <c r="E291" s="185"/>
      <c r="F291" s="185"/>
      <c r="G291" s="185"/>
      <c r="H291" s="185"/>
    </row>
    <row r="292" spans="1:8" ht="15" customHeight="1">
      <c r="A292" s="191">
        <v>292</v>
      </c>
      <c r="B292" s="187">
        <f>[2]Sheet1!S275</f>
        <v>89</v>
      </c>
      <c r="C292" s="184" t="str">
        <f>[2]Sheet1!T275</f>
        <v>NEFİSE REİSOĞLU</v>
      </c>
      <c r="D292" s="434"/>
      <c r="E292" s="185"/>
      <c r="F292" s="185"/>
      <c r="G292" s="185"/>
      <c r="H292" s="185"/>
    </row>
    <row r="293" spans="1:8" ht="15" customHeight="1">
      <c r="A293" s="191">
        <v>293</v>
      </c>
      <c r="B293" s="187">
        <f>[2]Sheet1!S276</f>
        <v>104</v>
      </c>
      <c r="C293" s="184" t="str">
        <f>[2]Sheet1!T276</f>
        <v>CEMAL GÖKTUĞ VAROL</v>
      </c>
      <c r="D293" s="434"/>
      <c r="E293" s="185"/>
      <c r="F293" s="185"/>
      <c r="G293" s="185"/>
      <c r="H293" s="185"/>
    </row>
    <row r="294" spans="1:8" ht="15" customHeight="1">
      <c r="A294" s="191">
        <v>294</v>
      </c>
      <c r="B294" s="187">
        <f>[2]Sheet1!S277</f>
        <v>788</v>
      </c>
      <c r="C294" s="184" t="str">
        <f>[2]Sheet1!T277</f>
        <v>İREM YENİ</v>
      </c>
      <c r="D294" s="434"/>
      <c r="E294" s="185"/>
      <c r="F294" s="185"/>
      <c r="G294" s="185"/>
      <c r="H294" s="185"/>
    </row>
    <row r="295" spans="1:8" ht="15" customHeight="1">
      <c r="A295" s="191">
        <v>295</v>
      </c>
      <c r="B295" s="187">
        <f>[2]Sheet1!S278</f>
        <v>792</v>
      </c>
      <c r="C295" s="184" t="str">
        <f>[2]Sheet1!T278</f>
        <v>FURKAN HAMSICI</v>
      </c>
      <c r="D295" s="434"/>
      <c r="E295" s="185"/>
      <c r="F295" s="185"/>
      <c r="G295" s="185"/>
      <c r="H295" s="185"/>
    </row>
    <row r="296" spans="1:8" ht="15" customHeight="1">
      <c r="A296" s="191">
        <v>296</v>
      </c>
      <c r="B296" s="187">
        <f>[2]Sheet1!S279</f>
        <v>796</v>
      </c>
      <c r="C296" s="184" t="str">
        <f>[2]Sheet1!T279</f>
        <v>GAMZE GÜNLÜOĞLU</v>
      </c>
      <c r="D296" s="434"/>
      <c r="E296" s="185"/>
      <c r="F296" s="185"/>
      <c r="G296" s="185"/>
      <c r="H296" s="185"/>
    </row>
    <row r="297" spans="1:8" ht="15" customHeight="1">
      <c r="A297" s="191">
        <v>297</v>
      </c>
      <c r="B297" s="187">
        <f>[2]Sheet1!S280</f>
        <v>797</v>
      </c>
      <c r="C297" s="184" t="str">
        <f>[2]Sheet1!T280</f>
        <v>HALE İREM SEMİZ</v>
      </c>
      <c r="D297" s="434"/>
      <c r="E297" s="185"/>
      <c r="F297" s="185"/>
      <c r="G297" s="185"/>
      <c r="H297" s="185"/>
    </row>
    <row r="298" spans="1:8" ht="15" customHeight="1">
      <c r="A298" s="191">
        <v>298</v>
      </c>
      <c r="B298" s="187">
        <f>[2]Sheet1!S281</f>
        <v>803</v>
      </c>
      <c r="C298" s="184" t="str">
        <f>[2]Sheet1!T281</f>
        <v>GÜLBAHAR ARSLANTÜRK</v>
      </c>
      <c r="D298" s="434"/>
      <c r="E298" s="185"/>
      <c r="F298" s="185"/>
      <c r="G298" s="185"/>
      <c r="H298" s="185"/>
    </row>
    <row r="299" spans="1:8" ht="15" customHeight="1">
      <c r="A299" s="191">
        <v>299</v>
      </c>
      <c r="B299" s="187">
        <f>[2]Sheet1!S282</f>
        <v>805</v>
      </c>
      <c r="C299" s="184" t="str">
        <f>[2]Sheet1!T282</f>
        <v>ERMAN ALBAYRAK</v>
      </c>
      <c r="D299" s="434"/>
      <c r="E299" s="185"/>
      <c r="F299" s="185"/>
      <c r="G299" s="185"/>
      <c r="H299" s="185"/>
    </row>
    <row r="300" spans="1:8" ht="15" customHeight="1">
      <c r="A300" s="191">
        <v>300</v>
      </c>
      <c r="B300" s="187">
        <f>[2]Sheet1!S283</f>
        <v>809</v>
      </c>
      <c r="C300" s="184" t="str">
        <f>[2]Sheet1!T283</f>
        <v>SİMGE ÖZCAN</v>
      </c>
      <c r="D300" s="434"/>
      <c r="E300" s="185"/>
      <c r="F300" s="185"/>
      <c r="G300" s="185"/>
      <c r="H300" s="185"/>
    </row>
    <row r="301" spans="1:8" ht="15" customHeight="1">
      <c r="A301" s="191">
        <v>301</v>
      </c>
      <c r="B301" s="187">
        <f>[2]Sheet1!S284</f>
        <v>839</v>
      </c>
      <c r="C301" s="184" t="str">
        <f>[2]Sheet1!T284</f>
        <v>BÜŞRA ŞAHİN</v>
      </c>
      <c r="D301" s="434"/>
      <c r="E301" s="185"/>
      <c r="F301" s="185"/>
      <c r="G301" s="185"/>
      <c r="H301" s="185"/>
    </row>
    <row r="302" spans="1:8" ht="15" customHeight="1">
      <c r="A302" s="191">
        <v>302</v>
      </c>
      <c r="B302" s="187">
        <f>[2]Sheet1!S285</f>
        <v>858</v>
      </c>
      <c r="C302" s="184" t="str">
        <f>[2]Sheet1!T285</f>
        <v>GAMZE ÖZDEMİR</v>
      </c>
      <c r="D302" s="434"/>
      <c r="E302" s="185"/>
      <c r="F302" s="185"/>
      <c r="G302" s="185"/>
      <c r="H302" s="185"/>
    </row>
    <row r="303" spans="1:8" ht="15" customHeight="1">
      <c r="A303" s="191">
        <v>303</v>
      </c>
      <c r="B303" s="187">
        <f>[2]Sheet1!S286</f>
        <v>868</v>
      </c>
      <c r="C303" s="184" t="str">
        <f>[2]Sheet1!T286</f>
        <v>ÇAĞATAY DERVİŞOĞLU</v>
      </c>
      <c r="D303" s="434"/>
      <c r="E303" s="185"/>
      <c r="F303" s="185"/>
      <c r="G303" s="185"/>
      <c r="H303" s="185"/>
    </row>
    <row r="304" spans="1:8" ht="15" customHeight="1">
      <c r="A304" s="191">
        <v>304</v>
      </c>
      <c r="B304" s="187"/>
      <c r="C304" s="184"/>
      <c r="D304" s="434"/>
      <c r="E304" s="185"/>
      <c r="F304" s="185"/>
      <c r="G304" s="185"/>
      <c r="H304" s="185"/>
    </row>
    <row r="305" spans="1:8" ht="15" customHeight="1">
      <c r="A305" s="191">
        <v>305</v>
      </c>
      <c r="B305" s="187"/>
      <c r="C305" s="184"/>
      <c r="D305" s="434"/>
      <c r="E305" s="185"/>
      <c r="F305" s="185"/>
      <c r="G305" s="185"/>
      <c r="H305" s="185"/>
    </row>
    <row r="306" spans="1:8" ht="15" customHeight="1">
      <c r="A306" s="191">
        <v>306</v>
      </c>
      <c r="B306" s="187"/>
      <c r="C306" s="184"/>
      <c r="D306" s="434"/>
      <c r="E306" s="185"/>
      <c r="F306" s="185"/>
      <c r="G306" s="185"/>
      <c r="H306" s="185"/>
    </row>
    <row r="307" spans="1:8" ht="15" customHeight="1">
      <c r="A307" s="191">
        <v>307</v>
      </c>
      <c r="B307" s="187"/>
      <c r="C307" s="184"/>
      <c r="D307" s="434"/>
      <c r="E307" s="185"/>
      <c r="F307" s="185"/>
      <c r="G307" s="185"/>
      <c r="H307" s="185"/>
    </row>
    <row r="308" spans="1:8" ht="15" customHeight="1">
      <c r="A308" s="191">
        <v>308</v>
      </c>
      <c r="B308" s="161"/>
      <c r="C308" s="154"/>
      <c r="D308" s="434"/>
      <c r="E308" s="185"/>
      <c r="F308" s="185"/>
      <c r="G308" s="185"/>
      <c r="H308" s="185"/>
    </row>
    <row r="309" spans="1:8" ht="15" customHeight="1">
      <c r="A309" s="191">
        <v>309</v>
      </c>
      <c r="B309" s="161"/>
      <c r="C309" s="154"/>
      <c r="D309" s="434"/>
      <c r="E309" s="185"/>
      <c r="F309" s="185"/>
      <c r="G309" s="185"/>
      <c r="H309" s="185"/>
    </row>
    <row r="310" spans="1:8" ht="15" customHeight="1">
      <c r="A310" s="191">
        <v>310</v>
      </c>
      <c r="B310" s="161"/>
      <c r="C310" s="154"/>
      <c r="D310" s="434"/>
      <c r="E310" s="185"/>
      <c r="F310" s="185"/>
      <c r="G310" s="185"/>
      <c r="H310" s="185"/>
    </row>
    <row r="311" spans="1:8" ht="15" customHeight="1">
      <c r="A311" s="191">
        <v>311</v>
      </c>
      <c r="B311" s="161"/>
      <c r="C311" s="154"/>
      <c r="D311" s="434"/>
      <c r="E311" s="185"/>
      <c r="F311" s="185"/>
      <c r="G311" s="185"/>
      <c r="H311" s="185"/>
    </row>
    <row r="312" spans="1:8" ht="15" customHeight="1">
      <c r="A312" s="191">
        <v>312</v>
      </c>
      <c r="B312" s="161"/>
      <c r="C312" s="154"/>
      <c r="D312" s="434"/>
      <c r="E312" s="185"/>
      <c r="F312" s="185"/>
      <c r="G312" s="185"/>
      <c r="H312" s="185"/>
    </row>
    <row r="313" spans="1:8" ht="15" customHeight="1">
      <c r="A313" s="191">
        <v>313</v>
      </c>
      <c r="B313" s="161"/>
      <c r="C313" s="154"/>
      <c r="D313" s="434"/>
      <c r="E313" s="185"/>
      <c r="F313" s="185"/>
      <c r="G313" s="185"/>
      <c r="H313" s="185"/>
    </row>
    <row r="314" spans="1:8" ht="15" customHeight="1">
      <c r="A314" s="191">
        <v>314</v>
      </c>
      <c r="B314" s="161"/>
      <c r="C314" s="154"/>
      <c r="D314" s="434"/>
      <c r="E314" s="185"/>
      <c r="F314" s="185"/>
      <c r="G314" s="185"/>
      <c r="H314" s="185"/>
    </row>
    <row r="315" spans="1:8" ht="15" customHeight="1">
      <c r="A315" s="191">
        <v>315</v>
      </c>
      <c r="B315" s="161"/>
      <c r="C315" s="154"/>
      <c r="D315" s="434"/>
      <c r="E315" s="185"/>
      <c r="F315" s="185"/>
      <c r="G315" s="185"/>
      <c r="H315" s="185"/>
    </row>
    <row r="316" spans="1:8" ht="15" customHeight="1">
      <c r="A316" s="191">
        <v>316</v>
      </c>
      <c r="B316" s="187">
        <f>[2]Sheet1!S288</f>
        <v>2</v>
      </c>
      <c r="C316" s="184" t="str">
        <f>[2]Sheet1!T288</f>
        <v>ONUR KURT</v>
      </c>
      <c r="D316" s="434" t="s">
        <v>130</v>
      </c>
      <c r="E316" s="185"/>
      <c r="F316" s="185"/>
      <c r="G316" s="185"/>
      <c r="H316" s="185"/>
    </row>
    <row r="317" spans="1:8" ht="15" customHeight="1">
      <c r="A317" s="191">
        <v>317</v>
      </c>
      <c r="B317" s="187">
        <f>[2]Sheet1!S289</f>
        <v>8</v>
      </c>
      <c r="C317" s="184" t="str">
        <f>[2]Sheet1!T289</f>
        <v>KAĞAN ÖZTÜRK</v>
      </c>
      <c r="D317" s="434"/>
      <c r="E317" s="185"/>
      <c r="F317" s="185"/>
      <c r="G317" s="185"/>
      <c r="H317" s="185"/>
    </row>
    <row r="318" spans="1:8" ht="15" customHeight="1">
      <c r="A318" s="191">
        <v>318</v>
      </c>
      <c r="B318" s="187">
        <f>[2]Sheet1!S290</f>
        <v>33</v>
      </c>
      <c r="C318" s="184" t="str">
        <f>[2]Sheet1!T290</f>
        <v>NESLİHAN ESRA ÇAN</v>
      </c>
      <c r="D318" s="434"/>
      <c r="E318" s="185"/>
      <c r="F318" s="185"/>
      <c r="G318" s="185"/>
      <c r="H318" s="185"/>
    </row>
    <row r="319" spans="1:8" ht="15" customHeight="1">
      <c r="A319" s="191">
        <v>319</v>
      </c>
      <c r="B319" s="187">
        <f>[2]Sheet1!S291</f>
        <v>39</v>
      </c>
      <c r="C319" s="184" t="str">
        <f>[2]Sheet1!T291</f>
        <v>BEYZA NUR AKKAYA</v>
      </c>
      <c r="D319" s="434"/>
      <c r="E319" s="185"/>
      <c r="F319" s="185"/>
      <c r="G319" s="185"/>
      <c r="H319" s="185"/>
    </row>
    <row r="320" spans="1:8" ht="15" customHeight="1">
      <c r="A320" s="191">
        <v>320</v>
      </c>
      <c r="B320" s="187">
        <f>[2]Sheet1!S292</f>
        <v>62</v>
      </c>
      <c r="C320" s="184" t="str">
        <f>[2]Sheet1!T292</f>
        <v>MERT EREN</v>
      </c>
      <c r="D320" s="434"/>
      <c r="E320" s="185"/>
      <c r="F320" s="185"/>
      <c r="G320" s="185"/>
      <c r="H320" s="185"/>
    </row>
    <row r="321" spans="1:8" ht="15" customHeight="1">
      <c r="A321" s="191">
        <v>321</v>
      </c>
      <c r="B321" s="187">
        <f>[2]Sheet1!S293</f>
        <v>102</v>
      </c>
      <c r="C321" s="184" t="str">
        <f>[2]Sheet1!T293</f>
        <v>BORA YÜKSEL</v>
      </c>
      <c r="D321" s="434"/>
      <c r="E321" s="185"/>
      <c r="F321" s="185"/>
      <c r="G321" s="185"/>
      <c r="H321" s="185"/>
    </row>
    <row r="322" spans="1:8" ht="15" customHeight="1">
      <c r="A322" s="191">
        <v>322</v>
      </c>
      <c r="B322" s="187">
        <f>[2]Sheet1!S294</f>
        <v>723</v>
      </c>
      <c r="C322" s="184" t="str">
        <f>[2]Sheet1!T294</f>
        <v>AYSUN ELMALI</v>
      </c>
      <c r="D322" s="434"/>
      <c r="E322" s="185"/>
      <c r="F322" s="185"/>
      <c r="G322" s="185"/>
      <c r="H322" s="185"/>
    </row>
    <row r="323" spans="1:8" ht="15" customHeight="1">
      <c r="A323" s="191">
        <v>323</v>
      </c>
      <c r="B323" s="187">
        <f>[2]Sheet1!S295</f>
        <v>725</v>
      </c>
      <c r="C323" s="184" t="str">
        <f>[2]Sheet1!T295</f>
        <v>ÖZGENUR ÖZDEMİR</v>
      </c>
      <c r="D323" s="434"/>
      <c r="E323" s="185"/>
      <c r="F323" s="185"/>
      <c r="G323" s="185"/>
      <c r="H323" s="185"/>
    </row>
    <row r="324" spans="1:8" ht="15" customHeight="1">
      <c r="A324" s="191">
        <v>324</v>
      </c>
      <c r="B324" s="187">
        <f>[2]Sheet1!S296</f>
        <v>741</v>
      </c>
      <c r="C324" s="184" t="str">
        <f>[2]Sheet1!T296</f>
        <v>MİNEL YAREN YAYLA</v>
      </c>
      <c r="D324" s="434"/>
      <c r="E324" s="185"/>
      <c r="F324" s="185"/>
      <c r="G324" s="185"/>
      <c r="H324" s="185"/>
    </row>
    <row r="325" spans="1:8" ht="15" customHeight="1">
      <c r="A325" s="191">
        <v>325</v>
      </c>
      <c r="B325" s="187">
        <f>[2]Sheet1!S297</f>
        <v>781</v>
      </c>
      <c r="C325" s="184" t="str">
        <f>[2]Sheet1!T297</f>
        <v>GÖKSU CAN</v>
      </c>
      <c r="D325" s="434"/>
      <c r="E325" s="185"/>
      <c r="F325" s="185"/>
      <c r="G325" s="185"/>
      <c r="H325" s="185"/>
    </row>
    <row r="326" spans="1:8" ht="15" customHeight="1">
      <c r="A326" s="191">
        <v>326</v>
      </c>
      <c r="B326" s="187">
        <f>[2]Sheet1!S298</f>
        <v>785</v>
      </c>
      <c r="C326" s="184" t="str">
        <f>[2]Sheet1!T298</f>
        <v>SENA CANDAN</v>
      </c>
      <c r="D326" s="434"/>
      <c r="E326" s="185"/>
      <c r="F326" s="185"/>
      <c r="G326" s="185"/>
      <c r="H326" s="185"/>
    </row>
    <row r="327" spans="1:8" ht="15" customHeight="1">
      <c r="A327" s="191">
        <v>327</v>
      </c>
      <c r="B327" s="187">
        <f>[2]Sheet1!S299</f>
        <v>842</v>
      </c>
      <c r="C327" s="184" t="str">
        <f>[2]Sheet1!T299</f>
        <v>ALEYNA TUĞÇE BÜYÜK</v>
      </c>
      <c r="D327" s="434"/>
      <c r="E327" s="185"/>
      <c r="F327" s="185"/>
      <c r="G327" s="185"/>
      <c r="H327" s="185"/>
    </row>
    <row r="328" spans="1:8" ht="15" customHeight="1">
      <c r="A328" s="191">
        <v>328</v>
      </c>
      <c r="B328" s="187">
        <f>[2]Sheet1!S300</f>
        <v>846</v>
      </c>
      <c r="C328" s="184" t="str">
        <f>[2]Sheet1!T300</f>
        <v>SAMETCAN ÖZTÜRK</v>
      </c>
      <c r="D328" s="434"/>
      <c r="E328" s="185"/>
      <c r="F328" s="185"/>
      <c r="G328" s="185"/>
      <c r="H328" s="185"/>
    </row>
    <row r="329" spans="1:8" ht="15" customHeight="1">
      <c r="A329" s="191">
        <v>329</v>
      </c>
      <c r="B329" s="187">
        <f>[2]Sheet1!S301</f>
        <v>857</v>
      </c>
      <c r="C329" s="184" t="str">
        <f>[2]Sheet1!T301</f>
        <v>İSMAİL MERT İNOĞLU</v>
      </c>
      <c r="D329" s="434"/>
      <c r="E329" s="185"/>
      <c r="F329" s="185"/>
      <c r="G329" s="185"/>
      <c r="H329" s="185"/>
    </row>
    <row r="330" spans="1:8" ht="15" customHeight="1">
      <c r="A330" s="191">
        <v>330</v>
      </c>
      <c r="B330" s="187"/>
      <c r="C330" s="184"/>
      <c r="D330" s="434"/>
      <c r="E330" s="185"/>
      <c r="F330" s="185"/>
      <c r="G330" s="185"/>
      <c r="H330" s="185"/>
    </row>
    <row r="331" spans="1:8" ht="15" customHeight="1">
      <c r="A331" s="191">
        <v>331</v>
      </c>
      <c r="B331" s="187"/>
      <c r="C331" s="184"/>
      <c r="D331" s="434"/>
      <c r="E331" s="185"/>
      <c r="F331" s="185"/>
      <c r="G331" s="185"/>
      <c r="H331" s="185"/>
    </row>
    <row r="332" spans="1:8" ht="15" customHeight="1">
      <c r="A332" s="191">
        <v>332</v>
      </c>
      <c r="B332" s="187"/>
      <c r="C332" s="184"/>
      <c r="D332" s="434"/>
      <c r="E332" s="185"/>
      <c r="F332" s="185"/>
      <c r="G332" s="185"/>
      <c r="H332" s="185"/>
    </row>
    <row r="333" spans="1:8" ht="15" customHeight="1">
      <c r="A333" s="191">
        <v>333</v>
      </c>
      <c r="B333" s="187"/>
      <c r="C333" s="184"/>
      <c r="D333" s="434"/>
      <c r="E333" s="185"/>
      <c r="F333" s="185"/>
      <c r="G333" s="185"/>
      <c r="H333" s="185"/>
    </row>
    <row r="334" spans="1:8" ht="15" customHeight="1">
      <c r="A334" s="191">
        <v>334</v>
      </c>
      <c r="B334" s="161"/>
      <c r="C334" s="195"/>
      <c r="D334" s="434"/>
      <c r="E334" s="185"/>
      <c r="F334" s="185"/>
      <c r="G334" s="185"/>
      <c r="H334" s="185"/>
    </row>
    <row r="335" spans="1:8" ht="15" customHeight="1">
      <c r="A335" s="191">
        <v>335</v>
      </c>
      <c r="B335" s="161"/>
      <c r="C335" s="195"/>
      <c r="D335" s="434"/>
      <c r="E335" s="185"/>
      <c r="F335" s="185"/>
      <c r="G335" s="185"/>
      <c r="H335" s="185"/>
    </row>
    <row r="336" spans="1:8" ht="15" customHeight="1">
      <c r="A336" s="191">
        <v>336</v>
      </c>
      <c r="B336" s="161"/>
      <c r="C336" s="195"/>
      <c r="D336" s="434"/>
      <c r="E336" s="185"/>
      <c r="F336" s="185"/>
      <c r="G336" s="185"/>
      <c r="H336" s="185"/>
    </row>
    <row r="337" spans="1:8" ht="15" customHeight="1">
      <c r="A337" s="191">
        <v>337</v>
      </c>
      <c r="B337" s="161"/>
      <c r="C337" s="195"/>
      <c r="D337" s="434"/>
      <c r="E337" s="185"/>
      <c r="F337" s="185"/>
      <c r="G337" s="185"/>
      <c r="H337" s="185"/>
    </row>
    <row r="338" spans="1:8" ht="15" customHeight="1">
      <c r="A338" s="191">
        <v>338</v>
      </c>
      <c r="B338" s="161"/>
      <c r="C338" s="195" t="e">
        <f>[2]Sheet1!#REF!</f>
        <v>#REF!</v>
      </c>
      <c r="D338" s="434"/>
      <c r="E338" s="185"/>
      <c r="F338" s="185"/>
      <c r="G338" s="185"/>
      <c r="H338" s="185"/>
    </row>
    <row r="339" spans="1:8" ht="15" customHeight="1">
      <c r="A339" s="191">
        <v>339</v>
      </c>
      <c r="B339" s="192"/>
      <c r="C339" s="154"/>
      <c r="D339" s="434"/>
      <c r="E339" s="185"/>
      <c r="F339" s="185"/>
      <c r="G339" s="185"/>
      <c r="H339" s="185"/>
    </row>
    <row r="340" spans="1:8" ht="15" customHeight="1">
      <c r="A340" s="191">
        <v>340</v>
      </c>
      <c r="B340" s="192"/>
      <c r="C340" s="154"/>
      <c r="D340" s="434"/>
      <c r="E340" s="185"/>
      <c r="F340" s="185"/>
      <c r="G340" s="185"/>
      <c r="H340" s="185"/>
    </row>
    <row r="341" spans="1:8" ht="15" customHeight="1">
      <c r="A341" s="191">
        <v>341</v>
      </c>
      <c r="B341" s="192"/>
      <c r="C341" s="154"/>
      <c r="D341" s="434"/>
      <c r="E341" s="185"/>
      <c r="F341" s="185"/>
      <c r="G341" s="185"/>
      <c r="H341" s="185"/>
    </row>
    <row r="342" spans="1:8" ht="15" customHeight="1">
      <c r="A342" s="191">
        <v>342</v>
      </c>
      <c r="B342" s="192"/>
      <c r="C342" s="154"/>
      <c r="D342" s="434"/>
      <c r="E342" s="185"/>
      <c r="F342" s="185"/>
      <c r="G342" s="185"/>
      <c r="H342" s="185"/>
    </row>
    <row r="343" spans="1:8" ht="15" customHeight="1">
      <c r="A343" s="191">
        <v>343</v>
      </c>
      <c r="B343" s="192"/>
      <c r="C343" s="154"/>
      <c r="D343" s="434"/>
      <c r="E343" s="185"/>
      <c r="F343" s="185"/>
      <c r="G343" s="185"/>
      <c r="H343" s="185"/>
    </row>
    <row r="344" spans="1:8" ht="15" customHeight="1">
      <c r="A344" s="191">
        <v>344</v>
      </c>
      <c r="B344" s="192"/>
      <c r="C344" s="154"/>
      <c r="D344" s="434"/>
      <c r="E344" s="185"/>
      <c r="F344" s="185"/>
      <c r="G344" s="185"/>
      <c r="H344" s="185"/>
    </row>
    <row r="345" spans="1:8" ht="15" customHeight="1">
      <c r="A345" s="191">
        <v>345</v>
      </c>
      <c r="B345" s="192"/>
      <c r="C345" s="154"/>
      <c r="D345" s="434"/>
      <c r="E345" s="185"/>
      <c r="F345" s="185"/>
      <c r="G345" s="185"/>
      <c r="H345" s="185"/>
    </row>
    <row r="346" spans="1:8" ht="15" customHeight="1">
      <c r="A346" s="191">
        <v>346</v>
      </c>
      <c r="B346" s="192"/>
      <c r="C346" s="154"/>
      <c r="D346" s="434"/>
      <c r="E346" s="185"/>
      <c r="F346" s="185"/>
      <c r="G346" s="185"/>
      <c r="H346" s="185"/>
    </row>
    <row r="347" spans="1:8" ht="15" customHeight="1">
      <c r="A347" s="191">
        <v>347</v>
      </c>
      <c r="B347" s="192"/>
      <c r="C347" s="154"/>
      <c r="D347" s="434"/>
      <c r="E347" s="185"/>
      <c r="F347" s="185"/>
      <c r="G347" s="185"/>
      <c r="H347" s="185"/>
    </row>
    <row r="348" spans="1:8" ht="15" customHeight="1">
      <c r="A348" s="191">
        <v>348</v>
      </c>
      <c r="B348" s="192"/>
      <c r="C348" s="154"/>
      <c r="D348" s="434"/>
      <c r="E348" s="185"/>
      <c r="F348" s="185"/>
      <c r="G348" s="185"/>
      <c r="H348" s="185"/>
    </row>
    <row r="349" spans="1:8" ht="15" customHeight="1">
      <c r="A349" s="191">
        <v>349</v>
      </c>
      <c r="B349" s="192"/>
      <c r="C349" s="154"/>
      <c r="D349" s="434"/>
      <c r="E349" s="185"/>
      <c r="F349" s="185"/>
      <c r="G349" s="185"/>
      <c r="H349" s="185"/>
    </row>
    <row r="350" spans="1:8" ht="15" customHeight="1">
      <c r="A350" s="191">
        <v>350</v>
      </c>
      <c r="B350" s="192"/>
      <c r="C350" s="154"/>
      <c r="D350" s="434"/>
      <c r="E350" s="185"/>
      <c r="F350" s="185"/>
      <c r="G350" s="185"/>
      <c r="H350" s="185"/>
    </row>
    <row r="351" spans="1:8" ht="15" customHeight="1">
      <c r="A351" s="191">
        <v>351</v>
      </c>
      <c r="B351" s="187">
        <f>[2]Sheet1!S303</f>
        <v>617</v>
      </c>
      <c r="C351" s="184" t="str">
        <f>[2]Sheet1!T303</f>
        <v>BERNUR DAMLA ÖZTÜRK</v>
      </c>
      <c r="D351" s="434" t="s">
        <v>131</v>
      </c>
      <c r="E351" s="185"/>
      <c r="F351" s="185"/>
      <c r="G351" s="185"/>
      <c r="H351" s="185"/>
    </row>
    <row r="352" spans="1:8" ht="15" customHeight="1">
      <c r="A352" s="191">
        <v>352</v>
      </c>
      <c r="B352" s="187">
        <f>[2]Sheet1!S304</f>
        <v>630</v>
      </c>
      <c r="C352" s="184" t="str">
        <f>[2]Sheet1!T304</f>
        <v>GÖZDE AKTAŞ</v>
      </c>
      <c r="D352" s="434"/>
      <c r="E352" s="185"/>
      <c r="F352" s="185"/>
      <c r="G352" s="185"/>
      <c r="H352" s="185"/>
    </row>
    <row r="353" spans="1:8" ht="15" customHeight="1">
      <c r="A353" s="191">
        <v>353</v>
      </c>
      <c r="B353" s="187">
        <f>[2]Sheet1!S305</f>
        <v>644</v>
      </c>
      <c r="C353" s="184" t="str">
        <f>[2]Sheet1!T305</f>
        <v>ALİCAN ÇAKIR</v>
      </c>
      <c r="D353" s="434"/>
      <c r="E353" s="185"/>
      <c r="F353" s="185"/>
      <c r="G353" s="185"/>
      <c r="H353" s="185"/>
    </row>
    <row r="354" spans="1:8" ht="15" customHeight="1">
      <c r="A354" s="191">
        <v>354</v>
      </c>
      <c r="B354" s="187">
        <f>[2]Sheet1!S306</f>
        <v>654</v>
      </c>
      <c r="C354" s="184" t="str">
        <f>[2]Sheet1!T306</f>
        <v>ERAY KÜTÜK</v>
      </c>
      <c r="D354" s="434"/>
      <c r="E354" s="185"/>
      <c r="F354" s="185"/>
      <c r="G354" s="185"/>
      <c r="H354" s="185"/>
    </row>
    <row r="355" spans="1:8" ht="15" customHeight="1">
      <c r="A355" s="191">
        <v>355</v>
      </c>
      <c r="B355" s="187">
        <f>[2]Sheet1!S307</f>
        <v>661</v>
      </c>
      <c r="C355" s="184" t="str">
        <f>[2]Sheet1!T307</f>
        <v>KAMİLCAN ÇAKMAK</v>
      </c>
      <c r="D355" s="434"/>
      <c r="E355" s="185"/>
      <c r="F355" s="185"/>
      <c r="G355" s="185"/>
      <c r="H355" s="185"/>
    </row>
    <row r="356" spans="1:8" ht="15" customHeight="1">
      <c r="A356" s="191">
        <v>356</v>
      </c>
      <c r="B356" s="187">
        <f>[2]Sheet1!S308</f>
        <v>663</v>
      </c>
      <c r="C356" s="184" t="str">
        <f>[2]Sheet1!T308</f>
        <v>MERT AKBAŞ</v>
      </c>
      <c r="D356" s="434"/>
      <c r="E356" s="185"/>
      <c r="F356" s="185"/>
      <c r="G356" s="185"/>
      <c r="H356" s="185"/>
    </row>
    <row r="357" spans="1:8" ht="15" customHeight="1">
      <c r="A357" s="191">
        <v>357</v>
      </c>
      <c r="B357" s="187">
        <f>[2]Sheet1!S309</f>
        <v>676</v>
      </c>
      <c r="C357" s="184" t="str">
        <f>[2]Sheet1!T309</f>
        <v>YUNUS AKYURT</v>
      </c>
      <c r="D357" s="434"/>
      <c r="E357" s="185"/>
      <c r="F357" s="185"/>
      <c r="G357" s="185"/>
      <c r="H357" s="185"/>
    </row>
    <row r="358" spans="1:8" ht="15" customHeight="1">
      <c r="A358" s="191">
        <v>358</v>
      </c>
      <c r="B358" s="187">
        <f>[2]Sheet1!S310</f>
        <v>677</v>
      </c>
      <c r="C358" s="184" t="str">
        <f>[2]Sheet1!T310</f>
        <v>SEREN AKGÜNDÜZ</v>
      </c>
      <c r="D358" s="434"/>
      <c r="E358" s="185"/>
      <c r="F358" s="185"/>
      <c r="G358" s="185"/>
      <c r="H358" s="185"/>
    </row>
    <row r="359" spans="1:8" ht="15" customHeight="1">
      <c r="A359" s="191">
        <v>359</v>
      </c>
      <c r="B359" s="187">
        <f>[2]Sheet1!S311</f>
        <v>680</v>
      </c>
      <c r="C359" s="184" t="str">
        <f>[2]Sheet1!T311</f>
        <v>ŞURANUR DUVAN</v>
      </c>
      <c r="D359" s="434"/>
      <c r="E359" s="185"/>
      <c r="F359" s="185"/>
      <c r="G359" s="185"/>
      <c r="H359" s="185"/>
    </row>
    <row r="360" spans="1:8" ht="15" customHeight="1">
      <c r="A360" s="191">
        <v>360</v>
      </c>
      <c r="B360" s="187">
        <f>[2]Sheet1!S312</f>
        <v>683</v>
      </c>
      <c r="C360" s="184" t="str">
        <f>[2]Sheet1!T312</f>
        <v>MİNEL PEMBE GÜMÜŞ</v>
      </c>
      <c r="D360" s="434"/>
      <c r="E360" s="185"/>
      <c r="F360" s="185"/>
      <c r="G360" s="185"/>
      <c r="H360" s="185"/>
    </row>
    <row r="361" spans="1:8" ht="15" customHeight="1">
      <c r="A361" s="191">
        <v>361</v>
      </c>
      <c r="B361" s="187">
        <f>[2]Sheet1!S313</f>
        <v>692</v>
      </c>
      <c r="C361" s="184" t="str">
        <f>[2]Sheet1!T313</f>
        <v>KAMER KILIÇ</v>
      </c>
      <c r="D361" s="434"/>
      <c r="E361" s="185"/>
      <c r="F361" s="185"/>
      <c r="G361" s="185"/>
      <c r="H361" s="185"/>
    </row>
    <row r="362" spans="1:8" ht="15" customHeight="1">
      <c r="A362" s="191">
        <v>362</v>
      </c>
      <c r="B362" s="187">
        <f>[2]Sheet1!S314</f>
        <v>699</v>
      </c>
      <c r="C362" s="184" t="str">
        <f>[2]Sheet1!T314</f>
        <v>BUSE ACARTÜRK</v>
      </c>
      <c r="D362" s="434"/>
      <c r="E362" s="185"/>
      <c r="F362" s="185"/>
      <c r="G362" s="185"/>
      <c r="H362" s="185"/>
    </row>
    <row r="363" spans="1:8" ht="15" customHeight="1">
      <c r="A363" s="191">
        <v>363</v>
      </c>
      <c r="B363" s="187">
        <f>[2]Sheet1!S315</f>
        <v>702</v>
      </c>
      <c r="C363" s="184" t="str">
        <f>[2]Sheet1!T315</f>
        <v>CANER KARADENİZ</v>
      </c>
      <c r="D363" s="434"/>
      <c r="E363" s="185"/>
      <c r="F363" s="185"/>
      <c r="G363" s="185"/>
      <c r="H363" s="185"/>
    </row>
    <row r="364" spans="1:8" ht="15" customHeight="1">
      <c r="A364" s="191">
        <v>364</v>
      </c>
      <c r="B364" s="187">
        <f>[2]Sheet1!S316</f>
        <v>704</v>
      </c>
      <c r="C364" s="184" t="str">
        <f>[2]Sheet1!T316</f>
        <v>FURKAN ŞAHİN</v>
      </c>
      <c r="D364" s="434"/>
      <c r="E364" s="185"/>
      <c r="F364" s="185"/>
      <c r="G364" s="185"/>
      <c r="H364" s="185"/>
    </row>
    <row r="365" spans="1:8" ht="15" customHeight="1">
      <c r="A365" s="191">
        <v>365</v>
      </c>
      <c r="B365" s="187">
        <f>[2]Sheet1!S317</f>
        <v>715</v>
      </c>
      <c r="C365" s="184" t="str">
        <f>[2]Sheet1!T317</f>
        <v>MUHSİN KOCAGÖZ</v>
      </c>
      <c r="D365" s="434"/>
      <c r="E365" s="185"/>
      <c r="F365" s="185"/>
      <c r="G365" s="185"/>
      <c r="H365" s="185"/>
    </row>
    <row r="366" spans="1:8" ht="15" customHeight="1">
      <c r="A366" s="191">
        <v>366</v>
      </c>
      <c r="B366" s="187">
        <f>[2]Sheet1!S318</f>
        <v>850</v>
      </c>
      <c r="C366" s="184" t="str">
        <f>[2]Sheet1!T318</f>
        <v>GAYE YILMAZ</v>
      </c>
      <c r="D366" s="434"/>
      <c r="E366" s="185"/>
      <c r="F366" s="185"/>
      <c r="G366" s="185"/>
      <c r="H366" s="185"/>
    </row>
    <row r="367" spans="1:8" ht="15" customHeight="1">
      <c r="A367" s="191">
        <v>367</v>
      </c>
      <c r="B367" s="187"/>
      <c r="C367" s="184"/>
      <c r="D367" s="434"/>
      <c r="E367" s="185"/>
      <c r="F367" s="185"/>
      <c r="G367" s="185"/>
      <c r="H367" s="185"/>
    </row>
    <row r="368" spans="1:8" ht="15" customHeight="1">
      <c r="A368" s="191">
        <v>368</v>
      </c>
      <c r="B368" s="161"/>
      <c r="C368" s="195"/>
      <c r="D368" s="434"/>
      <c r="E368" s="185"/>
      <c r="F368" s="185"/>
      <c r="G368" s="185"/>
      <c r="H368" s="185"/>
    </row>
    <row r="369" spans="1:8" ht="15" customHeight="1">
      <c r="A369" s="191">
        <v>369</v>
      </c>
      <c r="B369" s="161"/>
      <c r="C369" s="154"/>
      <c r="D369" s="434"/>
      <c r="E369" s="185"/>
      <c r="F369" s="185"/>
      <c r="G369" s="185"/>
      <c r="H369" s="185"/>
    </row>
    <row r="370" spans="1:8" ht="15" customHeight="1">
      <c r="A370" s="191">
        <v>370</v>
      </c>
      <c r="B370" s="161"/>
      <c r="C370" s="154"/>
      <c r="D370" s="434"/>
      <c r="E370" s="185"/>
      <c r="F370" s="185"/>
      <c r="G370" s="185"/>
      <c r="H370" s="185"/>
    </row>
    <row r="371" spans="1:8" ht="15" customHeight="1">
      <c r="A371" s="191">
        <v>371</v>
      </c>
      <c r="B371" s="161"/>
      <c r="C371" s="154"/>
      <c r="D371" s="434"/>
      <c r="E371" s="185"/>
      <c r="F371" s="185"/>
      <c r="G371" s="185"/>
      <c r="H371" s="185"/>
    </row>
    <row r="372" spans="1:8" ht="15" customHeight="1">
      <c r="A372" s="191">
        <v>372</v>
      </c>
      <c r="B372" s="161"/>
      <c r="C372" s="154"/>
      <c r="D372" s="434"/>
      <c r="E372" s="185"/>
      <c r="F372" s="185"/>
      <c r="G372" s="185"/>
      <c r="H372" s="185"/>
    </row>
    <row r="373" spans="1:8" ht="15" customHeight="1">
      <c r="A373" s="191">
        <v>373</v>
      </c>
      <c r="B373" s="161"/>
      <c r="C373" s="154"/>
      <c r="D373" s="434"/>
      <c r="E373" s="185"/>
      <c r="F373" s="185"/>
      <c r="G373" s="185"/>
      <c r="H373" s="185"/>
    </row>
    <row r="374" spans="1:8" ht="15" customHeight="1">
      <c r="A374" s="191">
        <v>374</v>
      </c>
      <c r="B374" s="161"/>
      <c r="C374" s="154"/>
      <c r="D374" s="434"/>
      <c r="E374" s="185"/>
      <c r="F374" s="185"/>
      <c r="G374" s="185"/>
      <c r="H374" s="185"/>
    </row>
    <row r="375" spans="1:8" ht="15" customHeight="1">
      <c r="A375" s="191">
        <v>375</v>
      </c>
      <c r="B375" s="161"/>
      <c r="C375" s="154"/>
      <c r="D375" s="434"/>
      <c r="E375" s="185"/>
      <c r="F375" s="185"/>
      <c r="G375" s="185"/>
      <c r="H375" s="185"/>
    </row>
    <row r="376" spans="1:8" ht="15" customHeight="1">
      <c r="A376" s="191">
        <v>376</v>
      </c>
      <c r="B376" s="161"/>
      <c r="C376" s="154"/>
      <c r="D376" s="434"/>
      <c r="E376" s="185"/>
      <c r="F376" s="185"/>
      <c r="G376" s="185"/>
      <c r="H376" s="185"/>
    </row>
    <row r="377" spans="1:8" ht="15" customHeight="1">
      <c r="A377" s="191">
        <v>377</v>
      </c>
      <c r="B377" s="161"/>
      <c r="C377" s="154"/>
      <c r="D377" s="434"/>
      <c r="E377" s="185"/>
      <c r="F377" s="185"/>
      <c r="G377" s="185"/>
      <c r="H377" s="185"/>
    </row>
    <row r="378" spans="1:8" ht="15" customHeight="1">
      <c r="A378" s="191">
        <v>378</v>
      </c>
      <c r="B378" s="161"/>
      <c r="C378" s="154"/>
      <c r="D378" s="434"/>
      <c r="E378" s="185"/>
      <c r="F378" s="185"/>
      <c r="G378" s="185"/>
      <c r="H378" s="185"/>
    </row>
    <row r="379" spans="1:8" ht="15" customHeight="1">
      <c r="A379" s="191">
        <v>379</v>
      </c>
      <c r="B379" s="161"/>
      <c r="C379" s="154"/>
      <c r="D379" s="434"/>
      <c r="E379" s="185"/>
      <c r="F379" s="185"/>
      <c r="G379" s="185"/>
      <c r="H379" s="185"/>
    </row>
    <row r="380" spans="1:8" ht="15" customHeight="1">
      <c r="A380" s="191">
        <v>380</v>
      </c>
      <c r="B380" s="161"/>
      <c r="C380" s="154"/>
      <c r="D380" s="434"/>
      <c r="E380" s="185"/>
      <c r="F380" s="185"/>
      <c r="G380" s="185"/>
      <c r="H380" s="185"/>
    </row>
    <row r="381" spans="1:8" ht="15" customHeight="1">
      <c r="A381" s="191">
        <v>381</v>
      </c>
      <c r="B381" s="161"/>
      <c r="C381" s="154"/>
      <c r="D381" s="434"/>
      <c r="E381" s="185"/>
      <c r="F381" s="185"/>
      <c r="G381" s="185"/>
      <c r="H381" s="185"/>
    </row>
    <row r="382" spans="1:8" ht="15" customHeight="1">
      <c r="A382" s="191">
        <v>382</v>
      </c>
      <c r="B382" s="161"/>
      <c r="C382" s="154"/>
      <c r="D382" s="434"/>
      <c r="E382" s="185"/>
      <c r="F382" s="185"/>
      <c r="G382" s="185"/>
      <c r="H382" s="185"/>
    </row>
    <row r="383" spans="1:8" ht="15" customHeight="1">
      <c r="A383" s="191">
        <v>383</v>
      </c>
      <c r="B383" s="161"/>
      <c r="C383" s="154"/>
      <c r="D383" s="434"/>
      <c r="E383" s="185"/>
      <c r="F383" s="185"/>
      <c r="G383" s="185"/>
      <c r="H383" s="185"/>
    </row>
    <row r="384" spans="1:8" ht="15" customHeight="1">
      <c r="A384" s="191">
        <v>384</v>
      </c>
      <c r="B384" s="161"/>
      <c r="C384" s="154"/>
      <c r="D384" s="434"/>
      <c r="E384" s="185"/>
      <c r="F384" s="185"/>
      <c r="G384" s="185"/>
      <c r="H384" s="185"/>
    </row>
    <row r="385" spans="1:8" ht="15" customHeight="1">
      <c r="A385" s="191">
        <v>385</v>
      </c>
      <c r="B385" s="161"/>
      <c r="C385" s="154"/>
      <c r="D385" s="434"/>
      <c r="E385" s="185"/>
      <c r="F385" s="185"/>
      <c r="G385" s="185"/>
      <c r="H385" s="185"/>
    </row>
    <row r="386" spans="1:8" ht="15" customHeight="1">
      <c r="A386" s="191">
        <v>386</v>
      </c>
      <c r="B386" s="187">
        <f>[2]Sheet1!S320</f>
        <v>12</v>
      </c>
      <c r="C386" s="184" t="str">
        <f>[2]Sheet1!T320</f>
        <v>BATUHAN TOMAKİN</v>
      </c>
      <c r="D386" s="434" t="s">
        <v>132</v>
      </c>
      <c r="E386" s="185"/>
      <c r="F386" s="185"/>
      <c r="G386" s="185"/>
      <c r="H386" s="185"/>
    </row>
    <row r="387" spans="1:8" ht="15" customHeight="1">
      <c r="A387" s="191">
        <v>387</v>
      </c>
      <c r="B387" s="187">
        <f>[2]Sheet1!S321</f>
        <v>21</v>
      </c>
      <c r="C387" s="184" t="str">
        <f>[2]Sheet1!T321</f>
        <v>BEYZANUR KARAGÖL</v>
      </c>
      <c r="D387" s="434"/>
      <c r="E387" s="185"/>
      <c r="F387" s="185"/>
      <c r="G387" s="185"/>
      <c r="H387" s="185"/>
    </row>
    <row r="388" spans="1:8" ht="15" customHeight="1">
      <c r="A388" s="191">
        <v>388</v>
      </c>
      <c r="B388" s="187">
        <f>[2]Sheet1!S322</f>
        <v>51</v>
      </c>
      <c r="C388" s="184" t="str">
        <f>[2]Sheet1!T322</f>
        <v>BATUHAN BAŞARAN</v>
      </c>
      <c r="D388" s="434"/>
      <c r="E388" s="185"/>
      <c r="F388" s="185"/>
      <c r="G388" s="185"/>
      <c r="H388" s="185"/>
    </row>
    <row r="389" spans="1:8" ht="15" customHeight="1">
      <c r="A389" s="191">
        <v>389</v>
      </c>
      <c r="B389" s="187">
        <f>[2]Sheet1!S323</f>
        <v>63</v>
      </c>
      <c r="C389" s="184" t="str">
        <f>[2]Sheet1!T323</f>
        <v>GÖKCE İŞBAKAN</v>
      </c>
      <c r="D389" s="434"/>
      <c r="E389" s="185"/>
      <c r="F389" s="185"/>
      <c r="G389" s="185"/>
      <c r="H389" s="185"/>
    </row>
    <row r="390" spans="1:8" ht="15" customHeight="1">
      <c r="A390" s="191">
        <v>390</v>
      </c>
      <c r="B390" s="187">
        <f>[2]Sheet1!S324</f>
        <v>71</v>
      </c>
      <c r="C390" s="184" t="str">
        <f>[2]Sheet1!T324</f>
        <v>BÜŞRA KARABULUT</v>
      </c>
      <c r="D390" s="434"/>
      <c r="E390" s="185"/>
      <c r="F390" s="185"/>
      <c r="G390" s="185"/>
      <c r="H390" s="185"/>
    </row>
    <row r="391" spans="1:8" ht="15" customHeight="1">
      <c r="A391" s="191">
        <v>391</v>
      </c>
      <c r="B391" s="187">
        <f>[2]Sheet1!S325</f>
        <v>612</v>
      </c>
      <c r="C391" s="184" t="str">
        <f>[2]Sheet1!T325</f>
        <v>ALİ SAYPINAR</v>
      </c>
      <c r="D391" s="434"/>
      <c r="E391" s="185"/>
      <c r="F391" s="185"/>
      <c r="G391" s="185"/>
      <c r="H391" s="185"/>
    </row>
    <row r="392" spans="1:8" ht="15" customHeight="1">
      <c r="A392" s="191">
        <v>392</v>
      </c>
      <c r="B392" s="187">
        <f>[2]Sheet1!S326</f>
        <v>618</v>
      </c>
      <c r="C392" s="184" t="str">
        <f>[2]Sheet1!T326</f>
        <v>BATUHAN OCAK</v>
      </c>
      <c r="D392" s="434"/>
      <c r="E392" s="185"/>
      <c r="F392" s="185"/>
      <c r="G392" s="185"/>
      <c r="H392" s="185"/>
    </row>
    <row r="393" spans="1:8" ht="15" customHeight="1">
      <c r="A393" s="191">
        <v>393</v>
      </c>
      <c r="B393" s="161">
        <f>[2]Sheet1!S327</f>
        <v>620</v>
      </c>
      <c r="C393" s="195" t="str">
        <f>[2]Sheet1!T327</f>
        <v>BURCU KILIÇTAŞ</v>
      </c>
      <c r="D393" s="434"/>
      <c r="E393" s="185"/>
      <c r="F393" s="185"/>
      <c r="G393" s="185"/>
      <c r="H393" s="185"/>
    </row>
    <row r="394" spans="1:8" ht="15" customHeight="1">
      <c r="A394" s="191">
        <v>394</v>
      </c>
      <c r="B394" s="161">
        <f>[2]Sheet1!S328</f>
        <v>623</v>
      </c>
      <c r="C394" s="195" t="str">
        <f>[2]Sheet1!T328</f>
        <v>DOĞUKAN TURAN</v>
      </c>
      <c r="D394" s="434"/>
      <c r="E394" s="185"/>
      <c r="F394" s="185"/>
      <c r="G394" s="185"/>
      <c r="H394" s="185"/>
    </row>
    <row r="395" spans="1:8" ht="15" customHeight="1">
      <c r="A395" s="191">
        <v>395</v>
      </c>
      <c r="B395" s="161">
        <f>[2]Sheet1!S329</f>
        <v>628</v>
      </c>
      <c r="C395" s="195" t="str">
        <f>[2]Sheet1!T329</f>
        <v>FURKAN ŞENER</v>
      </c>
      <c r="D395" s="434"/>
      <c r="E395" s="185"/>
      <c r="F395" s="185"/>
      <c r="G395" s="185"/>
      <c r="H395" s="185"/>
    </row>
    <row r="396" spans="1:8" ht="15" customHeight="1">
      <c r="A396" s="191">
        <v>396</v>
      </c>
      <c r="B396" s="161">
        <f>[2]Sheet1!S330</f>
        <v>629</v>
      </c>
      <c r="C396" s="195" t="str">
        <f>[2]Sheet1!T330</f>
        <v>GAMZE TİRYAKİ</v>
      </c>
      <c r="D396" s="434"/>
      <c r="E396" s="185"/>
      <c r="F396" s="185"/>
      <c r="G396" s="185"/>
      <c r="H396" s="185"/>
    </row>
    <row r="397" spans="1:8" ht="15" customHeight="1">
      <c r="A397" s="191">
        <v>397</v>
      </c>
      <c r="B397" s="161">
        <f>[2]Sheet1!S331</f>
        <v>638</v>
      </c>
      <c r="C397" s="195" t="str">
        <f>[2]Sheet1!T331</f>
        <v>OKAN YILMAZ</v>
      </c>
      <c r="D397" s="434"/>
      <c r="E397" s="185"/>
      <c r="F397" s="185"/>
      <c r="G397" s="185"/>
      <c r="H397" s="185"/>
    </row>
    <row r="398" spans="1:8" ht="15" customHeight="1">
      <c r="A398" s="191">
        <v>398</v>
      </c>
      <c r="B398" s="161">
        <f>[2]Sheet1!S332</f>
        <v>642</v>
      </c>
      <c r="C398" s="195" t="str">
        <f>[2]Sheet1!T332</f>
        <v>ZEHRA GÖKTEPE</v>
      </c>
      <c r="D398" s="434"/>
      <c r="E398" s="185"/>
      <c r="F398" s="185"/>
      <c r="G398" s="185"/>
      <c r="H398" s="185"/>
    </row>
    <row r="399" spans="1:8" ht="15" customHeight="1">
      <c r="A399" s="191">
        <v>399</v>
      </c>
      <c r="B399" s="161">
        <f>[2]Sheet1!S333</f>
        <v>645</v>
      </c>
      <c r="C399" s="195" t="str">
        <f>[2]Sheet1!T333</f>
        <v>AYLİN MERMER</v>
      </c>
      <c r="D399" s="434"/>
      <c r="E399" s="185"/>
      <c r="F399" s="185"/>
      <c r="G399" s="185"/>
      <c r="H399" s="185"/>
    </row>
    <row r="400" spans="1:8" ht="15" customHeight="1">
      <c r="A400" s="191">
        <v>400</v>
      </c>
      <c r="B400" s="161">
        <f>[2]Sheet1!S334</f>
        <v>647</v>
      </c>
      <c r="C400" s="195" t="str">
        <f>[2]Sheet1!T334</f>
        <v>BARAN ÇELİK</v>
      </c>
      <c r="D400" s="434"/>
      <c r="E400" s="185"/>
      <c r="F400" s="185"/>
      <c r="G400" s="185"/>
      <c r="H400" s="185"/>
    </row>
    <row r="401" spans="1:8" ht="15" customHeight="1">
      <c r="A401" s="191">
        <v>401</v>
      </c>
      <c r="B401" s="161">
        <f>[2]Sheet1!S335</f>
        <v>650</v>
      </c>
      <c r="C401" s="195" t="str">
        <f>[2]Sheet1!T335</f>
        <v>BORA GÖZÜKAN</v>
      </c>
      <c r="D401" s="434"/>
      <c r="E401" s="185"/>
      <c r="F401" s="185"/>
      <c r="G401" s="185"/>
      <c r="H401" s="185"/>
    </row>
    <row r="402" spans="1:8" ht="15" customHeight="1">
      <c r="A402" s="191">
        <v>402</v>
      </c>
      <c r="B402" s="161">
        <f>[2]Sheet1!S336</f>
        <v>666</v>
      </c>
      <c r="C402" s="195" t="str">
        <f>[2]Sheet1!T336</f>
        <v>NESLİHAN ŞAHİN</v>
      </c>
      <c r="D402" s="434"/>
      <c r="E402" s="185"/>
      <c r="F402" s="185"/>
      <c r="G402" s="185"/>
      <c r="H402" s="185"/>
    </row>
    <row r="403" spans="1:8" ht="15" customHeight="1">
      <c r="A403" s="191">
        <v>403</v>
      </c>
      <c r="B403" s="161">
        <f>[2]Sheet1!S337</f>
        <v>667</v>
      </c>
      <c r="C403" s="195" t="str">
        <f>[2]Sheet1!T337</f>
        <v>NİSA NUR AYDOĞDU</v>
      </c>
      <c r="D403" s="434"/>
      <c r="E403" s="185"/>
      <c r="F403" s="185"/>
      <c r="G403" s="185"/>
      <c r="H403" s="185"/>
    </row>
    <row r="404" spans="1:8" ht="15" customHeight="1">
      <c r="A404" s="191">
        <v>404</v>
      </c>
      <c r="B404" s="161">
        <f>[2]Sheet1!S338</f>
        <v>673</v>
      </c>
      <c r="C404" s="195" t="str">
        <f>[2]Sheet1!T338</f>
        <v>SUĞDE ECE BAŞ</v>
      </c>
      <c r="D404" s="434"/>
      <c r="E404" s="185"/>
      <c r="F404" s="185"/>
      <c r="G404" s="185"/>
      <c r="H404" s="185"/>
    </row>
    <row r="405" spans="1:8" ht="15" customHeight="1">
      <c r="A405" s="191">
        <v>405</v>
      </c>
      <c r="B405" s="161">
        <f>[2]Sheet1!S339</f>
        <v>693</v>
      </c>
      <c r="C405" s="195" t="str">
        <f>[2]Sheet1!T339</f>
        <v>HAKKI AKKAYA</v>
      </c>
      <c r="D405" s="434"/>
      <c r="E405" s="185"/>
      <c r="F405" s="185"/>
      <c r="G405" s="185"/>
      <c r="H405" s="185"/>
    </row>
    <row r="406" spans="1:8" ht="15" customHeight="1">
      <c r="A406" s="191">
        <v>406</v>
      </c>
      <c r="B406" s="161">
        <f>[2]Sheet1!S340</f>
        <v>696</v>
      </c>
      <c r="C406" s="195" t="str">
        <f>[2]Sheet1!T340</f>
        <v>AHMET GÖÇ</v>
      </c>
      <c r="D406" s="434"/>
      <c r="E406" s="185"/>
      <c r="F406" s="185"/>
      <c r="G406" s="185"/>
      <c r="H406" s="185"/>
    </row>
    <row r="407" spans="1:8" ht="15" customHeight="1">
      <c r="A407" s="191">
        <v>407</v>
      </c>
      <c r="B407" s="161">
        <f>[2]Sheet1!S341</f>
        <v>700</v>
      </c>
      <c r="C407" s="195" t="str">
        <f>[2]Sheet1!T341</f>
        <v>TAHSİN KAAN KESKİN</v>
      </c>
      <c r="D407" s="434"/>
      <c r="E407" s="185"/>
      <c r="F407" s="185"/>
      <c r="G407" s="185"/>
      <c r="H407" s="185"/>
    </row>
    <row r="408" spans="1:8" ht="15" customHeight="1">
      <c r="A408" s="191">
        <v>408</v>
      </c>
      <c r="B408" s="161">
        <f>[2]Sheet1!S342</f>
        <v>820</v>
      </c>
      <c r="C408" s="195" t="str">
        <f>[2]Sheet1!T342</f>
        <v>KARDELEN DAVUTOĞLU</v>
      </c>
      <c r="D408" s="434"/>
      <c r="E408" s="185"/>
      <c r="F408" s="185"/>
      <c r="G408" s="185"/>
      <c r="H408" s="185"/>
    </row>
    <row r="409" spans="1:8" ht="15" customHeight="1">
      <c r="A409" s="191">
        <v>409</v>
      </c>
      <c r="B409" s="161">
        <f>[2]Sheet1!S343</f>
        <v>823</v>
      </c>
      <c r="C409" s="195" t="str">
        <f>[2]Sheet1!T343</f>
        <v>BEYZA ŞÜKRİYE TANDOĞAN</v>
      </c>
      <c r="D409" s="434"/>
      <c r="E409" s="185"/>
      <c r="F409" s="185"/>
      <c r="G409" s="185"/>
      <c r="H409" s="185"/>
    </row>
    <row r="410" spans="1:8" ht="15" customHeight="1">
      <c r="A410" s="191">
        <v>410</v>
      </c>
      <c r="B410" s="161"/>
      <c r="C410" s="195"/>
      <c r="D410" s="434"/>
      <c r="E410" s="185"/>
      <c r="F410" s="185"/>
      <c r="G410" s="185"/>
      <c r="H410" s="185"/>
    </row>
    <row r="411" spans="1:8" ht="15" customHeight="1">
      <c r="A411" s="191">
        <v>411</v>
      </c>
      <c r="B411" s="161"/>
      <c r="C411" s="154"/>
      <c r="D411" s="434"/>
      <c r="E411" s="185"/>
      <c r="F411" s="185"/>
      <c r="G411" s="185"/>
      <c r="H411" s="185"/>
    </row>
    <row r="412" spans="1:8" ht="15" customHeight="1">
      <c r="A412" s="191">
        <v>412</v>
      </c>
      <c r="B412" s="161"/>
      <c r="C412" s="154"/>
      <c r="D412" s="434"/>
      <c r="E412" s="185"/>
      <c r="F412" s="185"/>
      <c r="G412" s="185"/>
      <c r="H412" s="185"/>
    </row>
    <row r="413" spans="1:8" ht="15" customHeight="1">
      <c r="A413" s="191">
        <v>413</v>
      </c>
      <c r="B413" s="161"/>
      <c r="C413" s="154"/>
      <c r="D413" s="434"/>
      <c r="E413" s="185"/>
      <c r="F413" s="185"/>
      <c r="G413" s="185"/>
      <c r="H413" s="185"/>
    </row>
    <row r="414" spans="1:8" ht="15" customHeight="1">
      <c r="A414" s="191">
        <v>414</v>
      </c>
      <c r="B414" s="161"/>
      <c r="C414" s="154"/>
      <c r="D414" s="434"/>
      <c r="E414" s="185"/>
      <c r="F414" s="185"/>
      <c r="G414" s="185"/>
      <c r="H414" s="185"/>
    </row>
    <row r="415" spans="1:8" ht="15" customHeight="1">
      <c r="A415" s="191">
        <v>415</v>
      </c>
      <c r="B415" s="161"/>
      <c r="C415" s="154"/>
      <c r="D415" s="434"/>
      <c r="E415" s="185"/>
      <c r="F415" s="185"/>
      <c r="G415" s="185"/>
      <c r="H415" s="185"/>
    </row>
    <row r="416" spans="1:8" ht="15" customHeight="1">
      <c r="A416" s="191">
        <v>416</v>
      </c>
      <c r="B416" s="161"/>
      <c r="C416" s="154"/>
      <c r="D416" s="434"/>
      <c r="E416" s="185"/>
      <c r="F416" s="185"/>
      <c r="G416" s="185"/>
      <c r="H416" s="185"/>
    </row>
    <row r="417" spans="1:8" ht="15" customHeight="1">
      <c r="A417" s="191">
        <v>417</v>
      </c>
      <c r="B417" s="161"/>
      <c r="C417" s="154"/>
      <c r="D417" s="434"/>
      <c r="E417" s="185"/>
      <c r="F417" s="185"/>
      <c r="G417" s="185"/>
      <c r="H417" s="185"/>
    </row>
    <row r="418" spans="1:8" ht="15" customHeight="1">
      <c r="A418" s="191">
        <v>418</v>
      </c>
      <c r="B418" s="161"/>
      <c r="C418" s="154"/>
      <c r="D418" s="434"/>
      <c r="E418" s="185"/>
      <c r="F418" s="185"/>
      <c r="G418" s="185"/>
      <c r="H418" s="185"/>
    </row>
    <row r="419" spans="1:8" ht="15" customHeight="1">
      <c r="A419" s="191">
        <v>419</v>
      </c>
      <c r="B419" s="161"/>
      <c r="C419" s="154"/>
      <c r="D419" s="434"/>
      <c r="E419" s="185"/>
      <c r="F419" s="185"/>
      <c r="G419" s="185"/>
      <c r="H419" s="185"/>
    </row>
    <row r="420" spans="1:8" ht="15" customHeight="1">
      <c r="A420" s="191">
        <v>420</v>
      </c>
      <c r="B420" s="161"/>
      <c r="C420" s="154"/>
      <c r="D420" s="434"/>
      <c r="E420" s="185"/>
      <c r="F420" s="185"/>
      <c r="G420" s="185"/>
      <c r="H420" s="185"/>
    </row>
    <row r="421" spans="1:8" ht="15" customHeight="1">
      <c r="A421" s="191">
        <v>421</v>
      </c>
      <c r="B421" s="187">
        <f>[2]Sheet1!S345</f>
        <v>13</v>
      </c>
      <c r="C421" s="184" t="str">
        <f>[2]Sheet1!T345</f>
        <v>ALEYNA KAYA</v>
      </c>
      <c r="D421" s="434" t="s">
        <v>133</v>
      </c>
      <c r="E421" s="185"/>
      <c r="F421" s="185"/>
      <c r="G421" s="185"/>
      <c r="H421" s="185"/>
    </row>
    <row r="422" spans="1:8" ht="15" customHeight="1">
      <c r="A422" s="191">
        <v>422</v>
      </c>
      <c r="B422" s="187">
        <f>[2]Sheet1!S346</f>
        <v>14</v>
      </c>
      <c r="C422" s="184" t="str">
        <f>[2]Sheet1!T346</f>
        <v>SİBEL YILMAZ</v>
      </c>
      <c r="D422" s="434"/>
      <c r="E422" s="185"/>
      <c r="F422" s="185"/>
      <c r="G422" s="185"/>
      <c r="H422" s="185"/>
    </row>
    <row r="423" spans="1:8" ht="15" customHeight="1">
      <c r="A423" s="191">
        <v>423</v>
      </c>
      <c r="B423" s="187">
        <f>[2]Sheet1!S347</f>
        <v>20</v>
      </c>
      <c r="C423" s="184" t="str">
        <f>[2]Sheet1!T347</f>
        <v>TULUHAN AFAN</v>
      </c>
      <c r="D423" s="434"/>
      <c r="E423" s="185"/>
      <c r="F423" s="185"/>
      <c r="G423" s="185"/>
      <c r="H423" s="185"/>
    </row>
    <row r="424" spans="1:8" ht="15" customHeight="1">
      <c r="A424" s="191">
        <v>424</v>
      </c>
      <c r="B424" s="187">
        <f>[2]Sheet1!S348</f>
        <v>105</v>
      </c>
      <c r="C424" s="184" t="str">
        <f>[2]Sheet1!T348</f>
        <v>DOĞUKAN TÜRKYILMAZ</v>
      </c>
      <c r="D424" s="434"/>
      <c r="E424" s="185"/>
      <c r="F424" s="185"/>
      <c r="G424" s="185"/>
      <c r="H424" s="185"/>
    </row>
    <row r="425" spans="1:8" ht="15" customHeight="1">
      <c r="A425" s="191">
        <v>425</v>
      </c>
      <c r="B425" s="187">
        <f>[2]Sheet1!S349</f>
        <v>611</v>
      </c>
      <c r="C425" s="184" t="str">
        <f>[2]Sheet1!T349</f>
        <v>ALİ FIRAT YOLDAŞ</v>
      </c>
      <c r="D425" s="434"/>
      <c r="E425" s="185"/>
      <c r="F425" s="185"/>
      <c r="G425" s="185"/>
      <c r="H425" s="185"/>
    </row>
    <row r="426" spans="1:8" ht="15" customHeight="1">
      <c r="A426" s="191">
        <v>426</v>
      </c>
      <c r="B426" s="187">
        <f>[2]Sheet1!S350</f>
        <v>631</v>
      </c>
      <c r="C426" s="184" t="str">
        <f>[2]Sheet1!T350</f>
        <v>HALİSCAN ÖNEY</v>
      </c>
      <c r="D426" s="434"/>
      <c r="E426" s="185"/>
      <c r="F426" s="185"/>
      <c r="G426" s="185"/>
      <c r="H426" s="185"/>
    </row>
    <row r="427" spans="1:8" ht="15" customHeight="1">
      <c r="A427" s="191">
        <v>427</v>
      </c>
      <c r="B427" s="187">
        <f>[2]Sheet1!S351</f>
        <v>635</v>
      </c>
      <c r="C427" s="184" t="str">
        <f>[2]Sheet1!T351</f>
        <v>MUSTAFA GÖRKEM AKBULUT</v>
      </c>
      <c r="D427" s="434"/>
      <c r="E427" s="185"/>
      <c r="F427" s="185"/>
      <c r="G427" s="185"/>
      <c r="H427" s="185"/>
    </row>
    <row r="428" spans="1:8" ht="15" customHeight="1">
      <c r="A428" s="191">
        <v>428</v>
      </c>
      <c r="B428" s="187">
        <f>[2]Sheet1!S352</f>
        <v>639</v>
      </c>
      <c r="C428" s="184" t="str">
        <f>[2]Sheet1!T352</f>
        <v>ÖMER KAAN GÜLLÜ</v>
      </c>
      <c r="D428" s="434"/>
      <c r="E428" s="185"/>
      <c r="F428" s="185"/>
      <c r="G428" s="185"/>
      <c r="H428" s="185"/>
    </row>
    <row r="429" spans="1:8" ht="15" customHeight="1">
      <c r="A429" s="191">
        <v>429</v>
      </c>
      <c r="B429" s="187">
        <f>[2]Sheet1!S353</f>
        <v>651</v>
      </c>
      <c r="C429" s="184" t="str">
        <f>[2]Sheet1!T353</f>
        <v>BUĞRA KAYA</v>
      </c>
      <c r="D429" s="434"/>
      <c r="E429" s="185"/>
      <c r="F429" s="185"/>
      <c r="G429" s="185"/>
      <c r="H429" s="185"/>
    </row>
    <row r="430" spans="1:8" ht="15" customHeight="1">
      <c r="A430" s="191">
        <v>430</v>
      </c>
      <c r="B430" s="187">
        <f>[2]Sheet1!S354</f>
        <v>664</v>
      </c>
      <c r="C430" s="184" t="str">
        <f>[2]Sheet1!T354</f>
        <v>MERVE AKYOL</v>
      </c>
      <c r="D430" s="434"/>
      <c r="E430" s="185"/>
      <c r="F430" s="185"/>
      <c r="G430" s="185"/>
      <c r="H430" s="185"/>
    </row>
    <row r="431" spans="1:8" ht="15" customHeight="1">
      <c r="A431" s="191">
        <v>431</v>
      </c>
      <c r="B431" s="187">
        <f>[2]Sheet1!S355</f>
        <v>665</v>
      </c>
      <c r="C431" s="184" t="str">
        <f>[2]Sheet1!T355</f>
        <v>MİHRİBAN KONTAŞ</v>
      </c>
      <c r="D431" s="434"/>
      <c r="E431" s="185"/>
      <c r="F431" s="185"/>
      <c r="G431" s="185"/>
      <c r="H431" s="185"/>
    </row>
    <row r="432" spans="1:8" ht="15" customHeight="1">
      <c r="A432" s="191">
        <v>432</v>
      </c>
      <c r="B432" s="187">
        <f>[2]Sheet1!S356</f>
        <v>689</v>
      </c>
      <c r="C432" s="184" t="str">
        <f>[2]Sheet1!T356</f>
        <v>TUĞÇENUR KAYA</v>
      </c>
      <c r="D432" s="434"/>
      <c r="E432" s="185"/>
      <c r="F432" s="185"/>
      <c r="G432" s="185"/>
      <c r="H432" s="185"/>
    </row>
    <row r="433" spans="1:8" ht="15" customHeight="1">
      <c r="A433" s="191">
        <v>433</v>
      </c>
      <c r="B433" s="187">
        <f>[2]Sheet1!S357</f>
        <v>701</v>
      </c>
      <c r="C433" s="184" t="str">
        <f>[2]Sheet1!T357</f>
        <v>EMRE YÜKSEL</v>
      </c>
      <c r="D433" s="434"/>
      <c r="E433" s="185"/>
      <c r="F433" s="185"/>
      <c r="G433" s="185"/>
      <c r="H433" s="185"/>
    </row>
    <row r="434" spans="1:8" ht="15" customHeight="1">
      <c r="A434" s="191">
        <v>434</v>
      </c>
      <c r="B434" s="187">
        <f>[2]Sheet1!S358</f>
        <v>716</v>
      </c>
      <c r="C434" s="184" t="str">
        <f>[2]Sheet1!T358</f>
        <v>SİNAN İÇÖZ</v>
      </c>
      <c r="D434" s="434"/>
      <c r="E434" s="185"/>
      <c r="F434" s="185"/>
      <c r="G434" s="185"/>
      <c r="H434" s="185"/>
    </row>
    <row r="435" spans="1:8" ht="15" customHeight="1">
      <c r="A435" s="191">
        <v>435</v>
      </c>
      <c r="B435" s="161">
        <f>[2]Sheet1!S359</f>
        <v>872</v>
      </c>
      <c r="C435" s="195" t="str">
        <f>[2]Sheet1!T359</f>
        <v>CEYDA OKAY</v>
      </c>
      <c r="D435" s="434"/>
      <c r="E435" s="185"/>
      <c r="F435" s="185"/>
      <c r="G435" s="185"/>
      <c r="H435" s="185"/>
    </row>
    <row r="436" spans="1:8" ht="15" customHeight="1">
      <c r="A436" s="191">
        <v>436</v>
      </c>
      <c r="B436" s="161"/>
      <c r="C436" s="195"/>
      <c r="D436" s="434"/>
      <c r="E436" s="185"/>
      <c r="F436" s="185"/>
      <c r="G436" s="185"/>
      <c r="H436" s="185"/>
    </row>
    <row r="437" spans="1:8" ht="15" customHeight="1">
      <c r="A437" s="191">
        <v>437</v>
      </c>
      <c r="B437" s="161"/>
      <c r="C437" s="195"/>
      <c r="D437" s="434"/>
      <c r="E437" s="185"/>
      <c r="F437" s="185"/>
      <c r="G437" s="185"/>
      <c r="H437" s="185"/>
    </row>
    <row r="438" spans="1:8" ht="15" customHeight="1">
      <c r="A438" s="191">
        <v>438</v>
      </c>
      <c r="B438" s="161"/>
      <c r="C438" s="195"/>
      <c r="D438" s="434"/>
      <c r="E438" s="185"/>
      <c r="F438" s="185"/>
      <c r="G438" s="185"/>
      <c r="H438" s="185"/>
    </row>
    <row r="439" spans="1:8" ht="15" customHeight="1">
      <c r="A439" s="191">
        <v>439</v>
      </c>
      <c r="B439" s="161"/>
      <c r="C439" s="154"/>
      <c r="D439" s="434"/>
      <c r="E439" s="185"/>
      <c r="F439" s="185"/>
      <c r="G439" s="185"/>
      <c r="H439" s="185"/>
    </row>
    <row r="440" spans="1:8" ht="15" customHeight="1">
      <c r="A440" s="191">
        <v>440</v>
      </c>
      <c r="B440" s="161"/>
      <c r="C440" s="154"/>
      <c r="D440" s="434"/>
      <c r="E440" s="185"/>
      <c r="F440" s="185"/>
      <c r="G440" s="185"/>
      <c r="H440" s="185"/>
    </row>
    <row r="441" spans="1:8" ht="15" customHeight="1">
      <c r="A441" s="191">
        <v>441</v>
      </c>
      <c r="B441" s="161"/>
      <c r="C441" s="154"/>
      <c r="D441" s="434"/>
      <c r="E441" s="185"/>
      <c r="F441" s="185"/>
      <c r="G441" s="185"/>
      <c r="H441" s="185"/>
    </row>
    <row r="442" spans="1:8" ht="15" customHeight="1">
      <c r="A442" s="191">
        <v>442</v>
      </c>
      <c r="B442" s="161"/>
      <c r="C442" s="154"/>
      <c r="D442" s="434"/>
      <c r="E442" s="185"/>
      <c r="F442" s="185"/>
      <c r="G442" s="185"/>
      <c r="H442" s="185"/>
    </row>
    <row r="443" spans="1:8" ht="15" customHeight="1">
      <c r="A443" s="191">
        <v>443</v>
      </c>
      <c r="B443" s="161"/>
      <c r="C443" s="154"/>
      <c r="D443" s="434"/>
      <c r="E443" s="185"/>
      <c r="F443" s="185"/>
      <c r="G443" s="185"/>
      <c r="H443" s="185"/>
    </row>
    <row r="444" spans="1:8" ht="15" customHeight="1">
      <c r="A444" s="191">
        <v>444</v>
      </c>
      <c r="B444" s="161"/>
      <c r="C444" s="154"/>
      <c r="D444" s="434"/>
      <c r="E444" s="185"/>
      <c r="F444" s="185"/>
      <c r="G444" s="185"/>
      <c r="H444" s="185"/>
    </row>
    <row r="445" spans="1:8" ht="15" customHeight="1">
      <c r="A445" s="191">
        <v>445</v>
      </c>
      <c r="B445" s="161"/>
      <c r="C445" s="154"/>
      <c r="D445" s="434"/>
      <c r="E445" s="185"/>
      <c r="F445" s="185"/>
      <c r="G445" s="185"/>
      <c r="H445" s="185"/>
    </row>
    <row r="446" spans="1:8" ht="15" customHeight="1">
      <c r="A446" s="191">
        <v>446</v>
      </c>
      <c r="B446" s="161"/>
      <c r="C446" s="154"/>
      <c r="D446" s="434"/>
      <c r="E446" s="185"/>
      <c r="F446" s="185"/>
      <c r="G446" s="185"/>
      <c r="H446" s="185"/>
    </row>
    <row r="447" spans="1:8" ht="15" customHeight="1">
      <c r="A447" s="191">
        <v>447</v>
      </c>
      <c r="B447" s="161"/>
      <c r="C447" s="154"/>
      <c r="D447" s="434"/>
      <c r="E447" s="185"/>
      <c r="F447" s="185"/>
      <c r="G447" s="185"/>
      <c r="H447" s="185"/>
    </row>
    <row r="448" spans="1:8" ht="15" customHeight="1">
      <c r="A448" s="191">
        <v>448</v>
      </c>
      <c r="B448" s="161"/>
      <c r="C448" s="154"/>
      <c r="D448" s="434"/>
      <c r="E448" s="185"/>
      <c r="F448" s="185"/>
      <c r="G448" s="185"/>
      <c r="H448" s="185"/>
    </row>
    <row r="449" spans="1:8" ht="15" customHeight="1">
      <c r="A449" s="191">
        <v>449</v>
      </c>
      <c r="B449" s="161"/>
      <c r="C449" s="154"/>
      <c r="D449" s="434"/>
      <c r="E449" s="185"/>
      <c r="F449" s="185"/>
      <c r="G449" s="185"/>
      <c r="H449" s="185"/>
    </row>
    <row r="450" spans="1:8" ht="15" customHeight="1">
      <c r="A450" s="191">
        <v>450</v>
      </c>
      <c r="B450" s="161"/>
      <c r="C450" s="154"/>
      <c r="D450" s="434"/>
      <c r="E450" s="185"/>
      <c r="F450" s="185"/>
      <c r="G450" s="185"/>
      <c r="H450" s="185"/>
    </row>
    <row r="451" spans="1:8" ht="15" customHeight="1">
      <c r="A451" s="191">
        <v>451</v>
      </c>
      <c r="B451" s="161"/>
      <c r="C451" s="154"/>
      <c r="D451" s="434"/>
      <c r="E451" s="185"/>
      <c r="F451" s="185"/>
      <c r="G451" s="185"/>
      <c r="H451" s="185"/>
    </row>
    <row r="452" spans="1:8" ht="15" customHeight="1">
      <c r="A452" s="191">
        <v>452</v>
      </c>
      <c r="B452" s="161"/>
      <c r="C452" s="154"/>
      <c r="D452" s="434"/>
      <c r="E452" s="185"/>
      <c r="F452" s="185"/>
      <c r="G452" s="185"/>
      <c r="H452" s="185"/>
    </row>
    <row r="453" spans="1:8" ht="15" customHeight="1">
      <c r="A453" s="191">
        <v>453</v>
      </c>
      <c r="B453" s="161"/>
      <c r="C453" s="154"/>
      <c r="D453" s="434"/>
      <c r="E453" s="185"/>
      <c r="F453" s="185"/>
      <c r="G453" s="185"/>
      <c r="H453" s="185"/>
    </row>
    <row r="454" spans="1:8" ht="15" customHeight="1">
      <c r="A454" s="191">
        <v>454</v>
      </c>
      <c r="B454" s="161"/>
      <c r="C454" s="154"/>
      <c r="D454" s="434"/>
      <c r="E454" s="185"/>
      <c r="F454" s="185"/>
      <c r="G454" s="185"/>
      <c r="H454" s="185"/>
    </row>
    <row r="455" spans="1:8" ht="15" customHeight="1">
      <c r="A455" s="191">
        <v>455</v>
      </c>
      <c r="B455" s="161"/>
      <c r="C455" s="154"/>
      <c r="D455" s="434"/>
      <c r="E455" s="185"/>
      <c r="F455" s="185"/>
      <c r="G455" s="185"/>
      <c r="H455" s="185"/>
    </row>
    <row r="456" spans="1:8" ht="15" customHeight="1">
      <c r="A456" s="191">
        <v>456</v>
      </c>
      <c r="B456" s="187">
        <f>[2]Sheet1!S361</f>
        <v>34</v>
      </c>
      <c r="C456" s="184" t="str">
        <f>[2]Sheet1!T361</f>
        <v>DİLEK NUR ALTUNSOY</v>
      </c>
      <c r="D456" s="431" t="s">
        <v>233</v>
      </c>
      <c r="E456" s="185"/>
      <c r="F456" s="185"/>
      <c r="G456" s="185"/>
      <c r="H456" s="185"/>
    </row>
    <row r="457" spans="1:8" ht="15" customHeight="1">
      <c r="A457" s="191">
        <v>457</v>
      </c>
      <c r="B457" s="187">
        <f>[2]Sheet1!S362</f>
        <v>624</v>
      </c>
      <c r="C457" s="184" t="str">
        <f>[2]Sheet1!T362</f>
        <v>ELİF YILMAZ</v>
      </c>
      <c r="D457" s="432"/>
      <c r="E457" s="185"/>
      <c r="F457" s="185"/>
      <c r="G457" s="185"/>
      <c r="H457" s="185"/>
    </row>
    <row r="458" spans="1:8" ht="15" customHeight="1">
      <c r="A458" s="191">
        <v>458</v>
      </c>
      <c r="B458" s="187">
        <f>[2]Sheet1!S363</f>
        <v>627</v>
      </c>
      <c r="C458" s="184" t="str">
        <f>[2]Sheet1!T363</f>
        <v>ESMANUR ÇALIŞ</v>
      </c>
      <c r="D458" s="432"/>
      <c r="E458" s="185"/>
      <c r="F458" s="185"/>
      <c r="G458" s="185"/>
      <c r="H458" s="185"/>
    </row>
    <row r="459" spans="1:8" ht="15" customHeight="1">
      <c r="A459" s="191">
        <v>459</v>
      </c>
      <c r="B459" s="187">
        <f>[2]Sheet1!S364</f>
        <v>643</v>
      </c>
      <c r="C459" s="184" t="str">
        <f>[2]Sheet1!T364</f>
        <v>AHMET YÖNDEM</v>
      </c>
      <c r="D459" s="432"/>
      <c r="E459" s="185"/>
      <c r="F459" s="185"/>
      <c r="G459" s="185"/>
      <c r="H459" s="185"/>
    </row>
    <row r="460" spans="1:8" ht="15" customHeight="1">
      <c r="A460" s="191">
        <v>460</v>
      </c>
      <c r="B460" s="187">
        <f>[2]Sheet1!S365</f>
        <v>652</v>
      </c>
      <c r="C460" s="184" t="str">
        <f>[2]Sheet1!T365</f>
        <v>CEYDA BAYKARA</v>
      </c>
      <c r="D460" s="432"/>
      <c r="E460" s="185"/>
      <c r="F460" s="185"/>
      <c r="G460" s="185"/>
      <c r="H460" s="185"/>
    </row>
    <row r="461" spans="1:8" ht="15" customHeight="1">
      <c r="A461" s="191">
        <v>461</v>
      </c>
      <c r="B461" s="187">
        <f>[2]Sheet1!S366</f>
        <v>659</v>
      </c>
      <c r="C461" s="184" t="str">
        <f>[2]Sheet1!T366</f>
        <v>İZZET ERKİM KARAKOYUN</v>
      </c>
      <c r="D461" s="432"/>
      <c r="E461" s="185"/>
      <c r="F461" s="185"/>
      <c r="G461" s="185"/>
      <c r="H461" s="185"/>
    </row>
    <row r="462" spans="1:8" ht="15" customHeight="1">
      <c r="A462" s="191">
        <v>462</v>
      </c>
      <c r="B462" s="187">
        <f>[2]Sheet1!S367</f>
        <v>662</v>
      </c>
      <c r="C462" s="184" t="str">
        <f>[2]Sheet1!T367</f>
        <v>KIYMETNUR ARSLAN</v>
      </c>
      <c r="D462" s="432"/>
      <c r="E462" s="185"/>
      <c r="F462" s="185"/>
      <c r="G462" s="185"/>
      <c r="H462" s="185"/>
    </row>
    <row r="463" spans="1:8" ht="15" customHeight="1">
      <c r="A463" s="191">
        <v>463</v>
      </c>
      <c r="B463" s="187">
        <f>[2]Sheet1!S368</f>
        <v>668</v>
      </c>
      <c r="C463" s="184" t="str">
        <f>[2]Sheet1!T368</f>
        <v>ONUR MEMİŞ</v>
      </c>
      <c r="D463" s="432"/>
      <c r="E463" s="185"/>
      <c r="F463" s="185"/>
      <c r="G463" s="185"/>
      <c r="H463" s="185"/>
    </row>
    <row r="464" spans="1:8" ht="15" customHeight="1">
      <c r="A464" s="191">
        <v>464</v>
      </c>
      <c r="B464" s="187">
        <f>[2]Sheet1!S369</f>
        <v>678</v>
      </c>
      <c r="C464" s="184" t="str">
        <f>[2]Sheet1!T369</f>
        <v>SUDE ŞAHAN</v>
      </c>
      <c r="D464" s="432"/>
      <c r="E464" s="185"/>
      <c r="F464" s="185"/>
      <c r="G464" s="185"/>
      <c r="H464" s="185"/>
    </row>
    <row r="465" spans="1:8" ht="15" customHeight="1">
      <c r="A465" s="191">
        <v>465</v>
      </c>
      <c r="B465" s="187">
        <f>[2]Sheet1!S370</f>
        <v>682</v>
      </c>
      <c r="C465" s="184" t="str">
        <f>[2]Sheet1!T370</f>
        <v>HANDE ÇİÇEK</v>
      </c>
      <c r="D465" s="432"/>
      <c r="E465" s="185"/>
      <c r="F465" s="185"/>
      <c r="G465" s="185"/>
      <c r="H465" s="185"/>
    </row>
    <row r="466" spans="1:8" ht="15" customHeight="1">
      <c r="A466" s="191">
        <v>466</v>
      </c>
      <c r="B466" s="187">
        <f>[2]Sheet1!S371</f>
        <v>847</v>
      </c>
      <c r="C466" s="184" t="str">
        <f>[2]Sheet1!T371</f>
        <v>GÖKÇE BAYKAL</v>
      </c>
      <c r="D466" s="432"/>
      <c r="E466" s="185"/>
      <c r="F466" s="185"/>
      <c r="G466" s="185"/>
      <c r="H466" s="185"/>
    </row>
    <row r="467" spans="1:8" ht="15" customHeight="1">
      <c r="A467" s="191">
        <v>467</v>
      </c>
      <c r="B467" s="187">
        <f>[2]Sheet1!S372</f>
        <v>871</v>
      </c>
      <c r="C467" s="184" t="str">
        <f>[2]Sheet1!T372</f>
        <v>DİDEM İŞLEK</v>
      </c>
      <c r="D467" s="432"/>
      <c r="E467" s="185"/>
      <c r="F467" s="185"/>
      <c r="G467" s="185"/>
      <c r="H467" s="185"/>
    </row>
    <row r="468" spans="1:8" ht="15" customHeight="1">
      <c r="A468" s="191">
        <v>468</v>
      </c>
      <c r="B468" s="187"/>
      <c r="C468" s="184"/>
      <c r="D468" s="432"/>
      <c r="E468" s="185"/>
      <c r="F468" s="185"/>
      <c r="G468" s="185"/>
      <c r="H468" s="185"/>
    </row>
    <row r="469" spans="1:8" ht="15" customHeight="1">
      <c r="A469" s="191">
        <v>469</v>
      </c>
      <c r="B469" s="187"/>
      <c r="C469" s="184"/>
      <c r="D469" s="432"/>
      <c r="E469" s="185"/>
      <c r="F469" s="185"/>
      <c r="G469" s="185"/>
      <c r="H469" s="185"/>
    </row>
    <row r="470" spans="1:8" ht="15" customHeight="1">
      <c r="A470" s="191">
        <v>470</v>
      </c>
      <c r="B470" s="161"/>
      <c r="C470" s="195"/>
      <c r="D470" s="432"/>
      <c r="E470" s="185"/>
      <c r="F470" s="185"/>
      <c r="G470" s="185"/>
      <c r="H470" s="185"/>
    </row>
    <row r="471" spans="1:8" ht="15" customHeight="1">
      <c r="A471" s="191">
        <v>471</v>
      </c>
      <c r="B471" s="161"/>
      <c r="C471" s="195"/>
      <c r="D471" s="432"/>
      <c r="E471" s="185"/>
      <c r="F471" s="185"/>
      <c r="G471" s="185"/>
      <c r="H471" s="185"/>
    </row>
    <row r="472" spans="1:8" ht="15" customHeight="1">
      <c r="A472" s="191">
        <v>472</v>
      </c>
      <c r="B472" s="161"/>
      <c r="C472" s="195"/>
      <c r="D472" s="432"/>
      <c r="E472" s="185"/>
      <c r="F472" s="185"/>
      <c r="G472" s="185"/>
      <c r="H472" s="185"/>
    </row>
    <row r="473" spans="1:8" ht="15" customHeight="1">
      <c r="A473" s="191">
        <v>473</v>
      </c>
      <c r="B473" s="161"/>
      <c r="C473" s="195"/>
      <c r="D473" s="432"/>
      <c r="E473" s="185"/>
      <c r="F473" s="185"/>
      <c r="G473" s="185"/>
      <c r="H473" s="185"/>
    </row>
    <row r="474" spans="1:8" ht="15" customHeight="1">
      <c r="A474" s="191">
        <v>474</v>
      </c>
      <c r="B474" s="161"/>
      <c r="C474" s="195"/>
      <c r="D474" s="432"/>
      <c r="E474" s="185"/>
      <c r="F474" s="185"/>
      <c r="G474" s="185"/>
      <c r="H474" s="185"/>
    </row>
    <row r="475" spans="1:8" ht="15" customHeight="1">
      <c r="A475" s="191">
        <v>475</v>
      </c>
      <c r="B475" s="161"/>
      <c r="C475" s="154"/>
      <c r="D475" s="433"/>
      <c r="E475" s="185"/>
      <c r="F475" s="185"/>
      <c r="G475" s="185"/>
      <c r="H475" s="185"/>
    </row>
  </sheetData>
  <mergeCells count="14">
    <mergeCell ref="D456:D475"/>
    <mergeCell ref="D1:D35"/>
    <mergeCell ref="D36:D70"/>
    <mergeCell ref="D71:D105"/>
    <mergeCell ref="D281:D315"/>
    <mergeCell ref="D316:D350"/>
    <mergeCell ref="D351:D385"/>
    <mergeCell ref="D386:D420"/>
    <mergeCell ref="D421:D455"/>
    <mergeCell ref="D106:D140"/>
    <mergeCell ref="D141:D175"/>
    <mergeCell ref="D176:D210"/>
    <mergeCell ref="D211:D245"/>
    <mergeCell ref="D246:D280"/>
  </mergeCells>
  <printOptions horizontalCentered="1"/>
  <pageMargins left="0.23622047244094491" right="0.23622047244094491" top="0.43" bottom="0.22" header="0.31496062992125984" footer="0.17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P50"/>
  <sheetViews>
    <sheetView zoomScaleNormal="100" workbookViewId="0">
      <selection activeCell="H8" sqref="H8:L9"/>
    </sheetView>
  </sheetViews>
  <sheetFormatPr defaultRowHeight="12.75"/>
  <cols>
    <col min="1" max="3" width="8.7109375" style="4" customWidth="1"/>
    <col min="4" max="4" width="9.28515625" style="4" customWidth="1"/>
    <col min="5" max="11" width="8.42578125" style="4" customWidth="1"/>
    <col min="12" max="12" width="13.85546875" style="4" customWidth="1"/>
    <col min="13" max="16384" width="9.140625" style="4"/>
  </cols>
  <sheetData>
    <row r="1" spans="1:16" ht="18" customHeight="1">
      <c r="A1" s="2"/>
      <c r="B1" s="2"/>
      <c r="C1" s="2"/>
      <c r="D1" s="36"/>
      <c r="E1" s="36"/>
      <c r="F1" s="36"/>
      <c r="G1" s="36"/>
      <c r="H1" s="36"/>
      <c r="I1" s="36"/>
      <c r="J1" s="36"/>
      <c r="K1" s="36"/>
      <c r="L1" s="36"/>
      <c r="M1" s="37"/>
      <c r="N1" s="2"/>
      <c r="O1" s="2"/>
      <c r="P1" s="2"/>
    </row>
    <row r="2" spans="1:16" ht="9" customHeight="1">
      <c r="A2" s="2"/>
      <c r="B2" s="2"/>
      <c r="C2" s="2"/>
      <c r="D2" s="36"/>
      <c r="E2" s="259" t="s">
        <v>4</v>
      </c>
      <c r="F2" s="260"/>
      <c r="G2" s="260"/>
      <c r="H2" s="260"/>
      <c r="I2" s="260"/>
      <c r="J2" s="260"/>
      <c r="K2" s="260"/>
      <c r="L2" s="261"/>
      <c r="M2" s="36"/>
      <c r="N2" s="2"/>
      <c r="O2" s="2"/>
      <c r="P2" s="2"/>
    </row>
    <row r="3" spans="1:16" ht="6.75" customHeight="1">
      <c r="A3" s="2"/>
      <c r="B3" s="2"/>
      <c r="C3" s="2"/>
      <c r="D3" s="36"/>
      <c r="E3" s="262"/>
      <c r="F3" s="263"/>
      <c r="G3" s="263"/>
      <c r="H3" s="263"/>
      <c r="I3" s="263"/>
      <c r="J3" s="263"/>
      <c r="K3" s="263"/>
      <c r="L3" s="264"/>
      <c r="M3" s="36"/>
      <c r="N3" s="2"/>
      <c r="O3" s="2"/>
      <c r="P3" s="2"/>
    </row>
    <row r="4" spans="1:16" ht="18" customHeight="1">
      <c r="A4" s="2"/>
      <c r="B4" s="2"/>
      <c r="C4" s="2"/>
      <c r="D4" s="36"/>
      <c r="E4" s="265"/>
      <c r="F4" s="266"/>
      <c r="G4" s="266"/>
      <c r="H4" s="266"/>
      <c r="I4" s="266"/>
      <c r="J4" s="266"/>
      <c r="K4" s="266"/>
      <c r="L4" s="267"/>
      <c r="M4" s="36"/>
      <c r="N4" s="2"/>
      <c r="O4" s="2"/>
      <c r="P4" s="2"/>
    </row>
    <row r="5" spans="1:16" ht="18" customHeight="1">
      <c r="A5" s="2"/>
      <c r="B5" s="2"/>
      <c r="C5" s="2"/>
      <c r="D5" s="36"/>
      <c r="E5" s="36"/>
      <c r="F5" s="36"/>
      <c r="G5" s="36"/>
      <c r="H5" s="36"/>
      <c r="I5" s="36"/>
      <c r="J5" s="36"/>
      <c r="K5" s="36"/>
      <c r="L5" s="36"/>
      <c r="M5" s="36"/>
      <c r="N5" s="2"/>
      <c r="O5" s="2"/>
      <c r="P5" s="2"/>
    </row>
    <row r="6" spans="1:16" ht="14.1" customHeight="1">
      <c r="A6" s="2"/>
      <c r="B6" s="2"/>
      <c r="C6" s="2"/>
      <c r="D6" s="36"/>
      <c r="E6" s="257" t="s">
        <v>6</v>
      </c>
      <c r="F6" s="257"/>
      <c r="G6" s="257"/>
      <c r="H6" s="258" t="s">
        <v>160</v>
      </c>
      <c r="I6" s="258"/>
      <c r="J6" s="258"/>
      <c r="K6" s="258"/>
      <c r="L6" s="258"/>
      <c r="M6" s="36"/>
      <c r="N6" s="2"/>
      <c r="O6" s="2"/>
      <c r="P6" s="2"/>
    </row>
    <row r="7" spans="1:16" ht="14.1" customHeight="1">
      <c r="A7" s="2"/>
      <c r="B7" s="2"/>
      <c r="C7" s="2"/>
      <c r="D7" s="36"/>
      <c r="E7" s="257"/>
      <c r="F7" s="257"/>
      <c r="G7" s="257"/>
      <c r="H7" s="258"/>
      <c r="I7" s="258"/>
      <c r="J7" s="258"/>
      <c r="K7" s="258"/>
      <c r="L7" s="258"/>
      <c r="M7" s="36"/>
      <c r="N7" s="2"/>
      <c r="O7" s="2"/>
      <c r="P7" s="2"/>
    </row>
    <row r="8" spans="1:16" ht="14.1" customHeight="1">
      <c r="A8" s="2"/>
      <c r="B8" s="2"/>
      <c r="C8" s="2"/>
      <c r="D8" s="36"/>
      <c r="E8" s="257" t="s">
        <v>7</v>
      </c>
      <c r="F8" s="257"/>
      <c r="G8" s="257"/>
      <c r="H8" s="258" t="s">
        <v>155</v>
      </c>
      <c r="I8" s="258"/>
      <c r="J8" s="258"/>
      <c r="K8" s="258"/>
      <c r="L8" s="258"/>
      <c r="M8" s="36"/>
      <c r="N8" s="2"/>
      <c r="O8" s="2"/>
      <c r="P8" s="2"/>
    </row>
    <row r="9" spans="1:16" ht="14.1" customHeight="1">
      <c r="A9" s="2"/>
      <c r="B9" s="2"/>
      <c r="C9" s="2"/>
      <c r="D9" s="36"/>
      <c r="E9" s="257"/>
      <c r="F9" s="257"/>
      <c r="G9" s="257"/>
      <c r="H9" s="258"/>
      <c r="I9" s="258"/>
      <c r="J9" s="258"/>
      <c r="K9" s="258"/>
      <c r="L9" s="258"/>
      <c r="M9" s="36"/>
      <c r="N9" s="2"/>
      <c r="O9" s="2"/>
      <c r="P9" s="2"/>
    </row>
    <row r="10" spans="1:16" ht="14.1" customHeight="1">
      <c r="A10" s="2"/>
      <c r="B10" s="2"/>
      <c r="C10" s="2"/>
      <c r="D10" s="36"/>
      <c r="E10" s="257" t="s">
        <v>8</v>
      </c>
      <c r="F10" s="257"/>
      <c r="G10" s="257"/>
      <c r="H10" s="258">
        <v>9</v>
      </c>
      <c r="I10" s="258"/>
      <c r="J10" s="258"/>
      <c r="K10" s="258"/>
      <c r="L10" s="258"/>
      <c r="M10" s="36"/>
      <c r="N10" s="2"/>
      <c r="O10" s="2"/>
      <c r="P10" s="2"/>
    </row>
    <row r="11" spans="1:16" ht="14.1" customHeight="1">
      <c r="A11" s="2"/>
      <c r="B11" s="2"/>
      <c r="C11" s="2"/>
      <c r="D11" s="36"/>
      <c r="E11" s="257"/>
      <c r="F11" s="257"/>
      <c r="G11" s="257"/>
      <c r="H11" s="258"/>
      <c r="I11" s="258"/>
      <c r="J11" s="258"/>
      <c r="K11" s="258"/>
      <c r="L11" s="258"/>
      <c r="M11" s="36"/>
      <c r="N11" s="2"/>
      <c r="O11" s="2"/>
      <c r="P11" s="2"/>
    </row>
    <row r="12" spans="1:16" ht="14.1" customHeight="1">
      <c r="A12" s="2"/>
      <c r="B12" s="2"/>
      <c r="C12" s="2"/>
      <c r="D12" s="36"/>
      <c r="E12" s="257" t="s">
        <v>9</v>
      </c>
      <c r="F12" s="257"/>
      <c r="G12" s="257"/>
      <c r="H12" s="258" t="s">
        <v>94</v>
      </c>
      <c r="I12" s="258"/>
      <c r="J12" s="258"/>
      <c r="K12" s="258"/>
      <c r="L12" s="258"/>
      <c r="M12" s="36"/>
      <c r="N12" s="2"/>
      <c r="O12" s="2"/>
      <c r="P12" s="2"/>
    </row>
    <row r="13" spans="1:16" ht="14.1" customHeight="1">
      <c r="A13" s="2"/>
      <c r="B13" s="2"/>
      <c r="C13" s="2"/>
      <c r="D13" s="36"/>
      <c r="E13" s="257"/>
      <c r="F13" s="257"/>
      <c r="G13" s="257"/>
      <c r="H13" s="258"/>
      <c r="I13" s="258"/>
      <c r="J13" s="258"/>
      <c r="K13" s="258"/>
      <c r="L13" s="258"/>
      <c r="M13" s="36"/>
      <c r="N13" s="2"/>
      <c r="O13" s="2"/>
      <c r="P13" s="2"/>
    </row>
    <row r="14" spans="1:16" ht="14.1" customHeight="1">
      <c r="A14" s="2"/>
      <c r="B14" s="2"/>
      <c r="C14" s="2"/>
      <c r="D14" s="36"/>
      <c r="E14" s="257" t="s">
        <v>10</v>
      </c>
      <c r="F14" s="257"/>
      <c r="G14" s="257"/>
      <c r="H14" s="258" t="s">
        <v>235</v>
      </c>
      <c r="I14" s="258"/>
      <c r="J14" s="258"/>
      <c r="K14" s="258"/>
      <c r="L14" s="258"/>
      <c r="M14" s="36"/>
      <c r="N14" s="2"/>
      <c r="O14" s="2"/>
      <c r="P14" s="2"/>
    </row>
    <row r="15" spans="1:16" ht="14.1" customHeight="1">
      <c r="A15" s="2"/>
      <c r="B15" s="2"/>
      <c r="C15" s="2"/>
      <c r="D15" s="36"/>
      <c r="E15" s="257"/>
      <c r="F15" s="257"/>
      <c r="G15" s="257"/>
      <c r="H15" s="258"/>
      <c r="I15" s="258"/>
      <c r="J15" s="258"/>
      <c r="K15" s="258"/>
      <c r="L15" s="258"/>
      <c r="M15" s="36"/>
      <c r="N15" s="2"/>
      <c r="O15" s="2"/>
      <c r="P15" s="2"/>
    </row>
    <row r="16" spans="1:16" ht="14.1" customHeight="1">
      <c r="A16" s="2"/>
      <c r="B16" s="2"/>
      <c r="C16" s="2"/>
      <c r="D16" s="36"/>
      <c r="E16" s="257" t="s">
        <v>11</v>
      </c>
      <c r="F16" s="257"/>
      <c r="G16" s="257"/>
      <c r="H16" s="258" t="s">
        <v>101</v>
      </c>
      <c r="I16" s="258"/>
      <c r="J16" s="258"/>
      <c r="K16" s="258"/>
      <c r="L16" s="258"/>
      <c r="M16" s="36"/>
      <c r="N16" s="2"/>
      <c r="O16" s="2"/>
      <c r="P16" s="2"/>
    </row>
    <row r="17" spans="1:16" ht="14.1" customHeight="1">
      <c r="A17" s="2"/>
      <c r="B17" s="2"/>
      <c r="C17" s="2"/>
      <c r="D17" s="36"/>
      <c r="E17" s="257"/>
      <c r="F17" s="257"/>
      <c r="G17" s="257"/>
      <c r="H17" s="258"/>
      <c r="I17" s="258"/>
      <c r="J17" s="258"/>
      <c r="K17" s="258"/>
      <c r="L17" s="258"/>
      <c r="M17" s="36"/>
      <c r="N17" s="2"/>
      <c r="O17" s="2"/>
      <c r="P17" s="2"/>
    </row>
    <row r="18" spans="1:16" ht="14.1" customHeight="1">
      <c r="A18" s="2"/>
      <c r="B18" s="2"/>
      <c r="C18" s="2"/>
      <c r="D18" s="36"/>
      <c r="E18" s="257" t="s">
        <v>12</v>
      </c>
      <c r="F18" s="257"/>
      <c r="G18" s="257"/>
      <c r="H18" s="258" t="s">
        <v>173</v>
      </c>
      <c r="I18" s="258"/>
      <c r="J18" s="258"/>
      <c r="K18" s="258"/>
      <c r="L18" s="258"/>
      <c r="M18" s="36"/>
      <c r="N18" s="2"/>
      <c r="O18" s="2"/>
      <c r="P18" s="2"/>
    </row>
    <row r="19" spans="1:16" ht="14.1" customHeight="1">
      <c r="A19" s="2"/>
      <c r="B19" s="2"/>
      <c r="C19" s="2"/>
      <c r="D19" s="36"/>
      <c r="E19" s="257"/>
      <c r="F19" s="257"/>
      <c r="G19" s="257"/>
      <c r="H19" s="258"/>
      <c r="I19" s="258"/>
      <c r="J19" s="258"/>
      <c r="K19" s="258"/>
      <c r="L19" s="258"/>
      <c r="M19" s="36"/>
      <c r="N19" s="2"/>
      <c r="O19" s="2"/>
      <c r="P19" s="2"/>
    </row>
    <row r="20" spans="1:16" ht="14.1" customHeight="1">
      <c r="A20" s="2"/>
      <c r="B20" s="2"/>
      <c r="C20" s="2"/>
      <c r="D20" s="36"/>
      <c r="E20" s="257" t="s">
        <v>45</v>
      </c>
      <c r="F20" s="257"/>
      <c r="G20" s="257"/>
      <c r="H20" s="258" t="s">
        <v>155</v>
      </c>
      <c r="I20" s="258"/>
      <c r="J20" s="258"/>
      <c r="K20" s="258"/>
      <c r="L20" s="258"/>
      <c r="M20" s="36"/>
      <c r="N20" s="2"/>
      <c r="O20" s="2"/>
      <c r="P20" s="2"/>
    </row>
    <row r="21" spans="1:16" ht="14.1" customHeight="1">
      <c r="A21" s="2"/>
      <c r="B21" s="2"/>
      <c r="C21" s="2"/>
      <c r="D21" s="36"/>
      <c r="E21" s="257"/>
      <c r="F21" s="257"/>
      <c r="G21" s="257"/>
      <c r="H21" s="258"/>
      <c r="I21" s="258"/>
      <c r="J21" s="258"/>
      <c r="K21" s="258"/>
      <c r="L21" s="258"/>
      <c r="M21" s="36"/>
      <c r="N21" s="2"/>
      <c r="O21" s="2"/>
      <c r="P21" s="2"/>
    </row>
    <row r="22" spans="1:16" ht="14.1" customHeight="1">
      <c r="A22" s="2"/>
      <c r="B22" s="2"/>
      <c r="C22" s="2"/>
      <c r="D22" s="36"/>
      <c r="E22" s="257" t="s">
        <v>13</v>
      </c>
      <c r="F22" s="257"/>
      <c r="G22" s="257"/>
      <c r="H22" s="258" t="s">
        <v>161</v>
      </c>
      <c r="I22" s="258"/>
      <c r="J22" s="258"/>
      <c r="K22" s="258"/>
      <c r="L22" s="258"/>
      <c r="M22" s="36"/>
      <c r="N22" s="2"/>
      <c r="O22" s="2"/>
      <c r="P22" s="2"/>
    </row>
    <row r="23" spans="1:16" ht="14.1" customHeight="1">
      <c r="A23" s="2"/>
      <c r="B23" s="2"/>
      <c r="C23" s="2"/>
      <c r="D23" s="36"/>
      <c r="E23" s="257"/>
      <c r="F23" s="257"/>
      <c r="G23" s="257"/>
      <c r="H23" s="258"/>
      <c r="I23" s="258"/>
      <c r="J23" s="258"/>
      <c r="K23" s="258"/>
      <c r="L23" s="258"/>
      <c r="M23" s="36"/>
      <c r="N23" s="2"/>
      <c r="O23" s="2"/>
      <c r="P23" s="2"/>
    </row>
    <row r="24" spans="1:16" ht="18" customHeight="1">
      <c r="A24" s="2"/>
      <c r="B24" s="2"/>
      <c r="C24" s="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"/>
      <c r="O24" s="2"/>
      <c r="P24" s="2"/>
    </row>
    <row r="25" spans="1:16" ht="18" customHeight="1">
      <c r="A25" s="2"/>
      <c r="B25" s="2"/>
      <c r="C25" s="2"/>
      <c r="D25" s="36"/>
      <c r="E25" s="36"/>
      <c r="F25" s="36"/>
      <c r="G25" s="36"/>
      <c r="H25" s="36"/>
      <c r="I25" s="36"/>
      <c r="J25" s="36"/>
      <c r="K25" s="36"/>
      <c r="L25" s="38"/>
      <c r="M25" s="36"/>
      <c r="N25" s="2"/>
      <c r="O25" s="2"/>
      <c r="P25" s="2"/>
    </row>
    <row r="26" spans="1:16" ht="18" customHeight="1">
      <c r="A26" s="2"/>
      <c r="B26" s="2"/>
      <c r="C26" s="2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"/>
      <c r="O26" s="2"/>
      <c r="P26" s="2"/>
    </row>
    <row r="27" spans="1:16" ht="18" customHeight="1">
      <c r="A27" s="2"/>
      <c r="B27" s="2"/>
      <c r="C27" s="2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"/>
      <c r="O27" s="2"/>
      <c r="P27" s="2"/>
    </row>
    <row r="28" spans="1:16" ht="18" customHeight="1">
      <c r="A28" s="2"/>
      <c r="B28" s="2"/>
      <c r="C28" s="2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"/>
      <c r="O28" s="2"/>
      <c r="P28" s="2"/>
    </row>
    <row r="29" spans="1:16" ht="18" customHeight="1">
      <c r="A29" s="2"/>
      <c r="B29" s="2"/>
      <c r="C29" s="2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"/>
      <c r="O29" s="2"/>
      <c r="P29" s="2"/>
    </row>
    <row r="30" spans="1:16" ht="18" customHeight="1">
      <c r="A30" s="2"/>
      <c r="B30" s="2"/>
      <c r="C30" s="2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"/>
      <c r="O30" s="2"/>
      <c r="P30" s="2"/>
    </row>
    <row r="31" spans="1:16" ht="18" customHeight="1">
      <c r="A31" s="2"/>
      <c r="B31" s="2"/>
      <c r="C31" s="2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"/>
      <c r="O31" s="2"/>
      <c r="P31" s="2"/>
    </row>
    <row r="32" spans="1:16" ht="18" customHeight="1">
      <c r="A32" s="2"/>
      <c r="B32" s="2"/>
      <c r="C32" s="2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"/>
      <c r="O32" s="2"/>
      <c r="P32" s="2"/>
    </row>
    <row r="33" spans="1:16" ht="18" customHeight="1">
      <c r="A33" s="2"/>
      <c r="B33" s="2"/>
      <c r="C33" s="2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"/>
      <c r="O33" s="2"/>
      <c r="P33" s="2"/>
    </row>
    <row r="34" spans="1:16" ht="18" customHeight="1">
      <c r="A34" s="2"/>
      <c r="B34" s="2"/>
      <c r="C34" s="2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"/>
      <c r="O34" s="2"/>
      <c r="P34" s="2"/>
    </row>
    <row r="35" spans="1:16" ht="18" customHeight="1">
      <c r="A35" s="2"/>
      <c r="B35" s="2"/>
      <c r="C35" s="2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"/>
      <c r="O35" s="2"/>
      <c r="P35" s="2"/>
    </row>
    <row r="36" spans="1:16" ht="18" customHeight="1">
      <c r="A36" s="2"/>
      <c r="B36" s="2"/>
      <c r="C36" s="2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"/>
      <c r="O36" s="2"/>
      <c r="P36" s="2"/>
    </row>
    <row r="37" spans="1:16" ht="18" customHeight="1">
      <c r="A37" s="2"/>
      <c r="B37" s="2"/>
      <c r="C37" s="2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"/>
      <c r="O37" s="2"/>
      <c r="P37" s="2"/>
    </row>
    <row r="38" spans="1:16" ht="18" customHeight="1">
      <c r="A38" s="2"/>
      <c r="B38" s="2"/>
      <c r="C38" s="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"/>
      <c r="O38" s="2"/>
      <c r="P38" s="2"/>
    </row>
    <row r="39" spans="1:16" ht="18" customHeight="1">
      <c r="A39" s="2"/>
      <c r="B39" s="2"/>
      <c r="C39" s="2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"/>
      <c r="O39" s="2"/>
      <c r="P39" s="2"/>
    </row>
    <row r="40" spans="1:16" ht="18" customHeight="1">
      <c r="A40" s="2"/>
      <c r="B40" s="2"/>
      <c r="C40" s="2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"/>
      <c r="O40" s="2"/>
      <c r="P40" s="2"/>
    </row>
    <row r="41" spans="1:16" ht="18" customHeight="1">
      <c r="A41" s="2"/>
      <c r="B41" s="2"/>
      <c r="C41" s="2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"/>
      <c r="O41" s="2"/>
      <c r="P41" s="2"/>
    </row>
    <row r="42" spans="1:16" ht="18" customHeight="1">
      <c r="A42" s="2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sheetProtection selectLockedCells="1"/>
  <mergeCells count="19">
    <mergeCell ref="E2:L4"/>
    <mergeCell ref="H6:L7"/>
    <mergeCell ref="H8:L9"/>
    <mergeCell ref="E6:G7"/>
    <mergeCell ref="E8:G9"/>
    <mergeCell ref="E22:G23"/>
    <mergeCell ref="H10:L11"/>
    <mergeCell ref="H12:L13"/>
    <mergeCell ref="H14:L15"/>
    <mergeCell ref="H16:L17"/>
    <mergeCell ref="H18:L19"/>
    <mergeCell ref="H22:L23"/>
    <mergeCell ref="E10:G11"/>
    <mergeCell ref="E12:G13"/>
    <mergeCell ref="E14:G15"/>
    <mergeCell ref="E20:G21"/>
    <mergeCell ref="H20:L21"/>
    <mergeCell ref="E16:G17"/>
    <mergeCell ref="E18:G19"/>
  </mergeCells>
  <phoneticPr fontId="5" type="noConversion"/>
  <dataValidations count="1">
    <dataValidation type="list" allowBlank="1" showInputMessage="1" showErrorMessage="1" sqref="H8:L9">
      <formula1>dersler</formula1>
    </dataValidation>
  </dataValidations>
  <pageMargins left="1.31" right="0.78740157480314965" top="0.78740157480314965" bottom="0.78740157480314965" header="0.59055118110236227" footer="0.59055118110236227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'Kaynak Listeler'!$C$3:$C$8</xm:f>
          </x14:formula1>
          <xm:sqref>H10:L11</xm:sqref>
        </x14:dataValidation>
        <x14:dataValidation type="list" allowBlank="1" showInputMessage="1" showErrorMessage="1">
          <x14:formula1>
            <xm:f>'Kaynak Listeler'!$D$3:$D$10</xm:f>
          </x14:formula1>
          <xm:sqref>H12:L13</xm:sqref>
        </x14:dataValidation>
        <x14:dataValidation type="list" allowBlank="1" showInputMessage="1" showErrorMessage="1">
          <x14:formula1>
            <xm:f>'Kaynak Listeler'!$F$3:$F$4</xm:f>
          </x14:formula1>
          <xm:sqref>H16:L17</xm:sqref>
        </x14:dataValidation>
        <x14:dataValidation type="list" allowBlank="1" showInputMessage="1" showErrorMessage="1">
          <x14:formula1>
            <xm:f>'Kaynak Listeler'!$E$3</xm:f>
          </x14:formula1>
          <xm:sqref>H14:L15</xm:sqref>
        </x14:dataValidation>
        <x14:dataValidation type="list" allowBlank="1" showInputMessage="1" showErrorMessage="1">
          <x14:formula1>
            <xm:f>'Kaynak Listeler'!$H$3:$H$19</xm:f>
          </x14:formula1>
          <xm:sqref>H20:L21</xm:sqref>
        </x14:dataValidation>
        <x14:dataValidation type="list" allowBlank="1" showInputMessage="1" showErrorMessage="1">
          <x14:formula1>
            <xm:f>'Kaynak Listeler'!$G$3:$G$26</xm:f>
          </x14:formula1>
          <xm:sqref>H18:L19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50"/>
  <sheetViews>
    <sheetView zoomScaleNormal="100" workbookViewId="0">
      <selection activeCell="I3" sqref="I3"/>
    </sheetView>
  </sheetViews>
  <sheetFormatPr defaultRowHeight="12.75"/>
  <cols>
    <col min="1" max="3" width="8.85546875" style="4" customWidth="1"/>
    <col min="4" max="4" width="9.7109375" style="4" customWidth="1"/>
    <col min="5" max="5" width="8.7109375" style="4" customWidth="1"/>
    <col min="6" max="6" width="10.7109375" style="4" customWidth="1"/>
    <col min="7" max="7" width="45.7109375" style="4" customWidth="1"/>
    <col min="8" max="8" width="10.7109375" style="4" customWidth="1"/>
    <col min="9" max="9" width="11.5703125" style="4" customWidth="1"/>
    <col min="10" max="10" width="10.28515625" style="4" customWidth="1"/>
    <col min="11" max="11" width="6.42578125" style="160" customWidth="1"/>
    <col min="12" max="16384" width="9.140625" style="4"/>
  </cols>
  <sheetData>
    <row r="1" spans="1:11" ht="13.5" thickBot="1">
      <c r="A1" s="2"/>
      <c r="B1" s="2"/>
      <c r="C1" s="2"/>
      <c r="D1" s="29"/>
      <c r="E1" s="29"/>
      <c r="F1" s="29"/>
      <c r="G1" s="29"/>
      <c r="H1" s="29"/>
      <c r="I1" s="2"/>
      <c r="J1" s="2"/>
      <c r="K1" s="158"/>
    </row>
    <row r="2" spans="1:11" ht="36" customHeight="1">
      <c r="A2" s="2"/>
      <c r="B2" s="2"/>
      <c r="C2" s="2"/>
      <c r="D2" s="29"/>
      <c r="E2" s="268" t="s">
        <v>5</v>
      </c>
      <c r="F2" s="268"/>
      <c r="G2" s="268"/>
      <c r="H2" s="30"/>
      <c r="I2" s="166" t="s">
        <v>116</v>
      </c>
      <c r="J2" s="2"/>
      <c r="K2" s="158"/>
    </row>
    <row r="3" spans="1:11" ht="35.25" customHeight="1" thickBot="1">
      <c r="A3" s="2"/>
      <c r="B3" s="2"/>
      <c r="C3" s="2"/>
      <c r="D3" s="29"/>
      <c r="E3" s="34" t="s">
        <v>51</v>
      </c>
      <c r="F3" s="35" t="s">
        <v>14</v>
      </c>
      <c r="G3" s="35" t="s">
        <v>1</v>
      </c>
      <c r="H3" s="29"/>
      <c r="I3" s="167" t="s">
        <v>106</v>
      </c>
      <c r="J3" s="2"/>
      <c r="K3" s="158"/>
    </row>
    <row r="4" spans="1:11">
      <c r="A4" s="2"/>
      <c r="B4" s="2"/>
      <c r="C4" s="2"/>
      <c r="D4" s="29"/>
      <c r="E4" s="33">
        <f>IF(F4&gt;0,1," ")</f>
        <v>1</v>
      </c>
      <c r="F4" s="155">
        <f>IF(K4&lt;&gt;"",VLOOKUP($K4,Liste!A:C,2),"")</f>
        <v>1701</v>
      </c>
      <c r="G4" s="183" t="str">
        <f>IF(F4&lt;&gt;"",VLOOKUP($K4,Liste!A:C,3),"")</f>
        <v>ZEHRA ARSLAN</v>
      </c>
      <c r="H4" s="29"/>
      <c r="I4" s="2"/>
      <c r="J4" s="2"/>
      <c r="K4" s="159">
        <f>VLOOKUP(I3,Liste!G4:H21,2,FALSE)</f>
        <v>1</v>
      </c>
    </row>
    <row r="5" spans="1:11">
      <c r="A5" s="2"/>
      <c r="B5" s="2"/>
      <c r="C5" s="2"/>
      <c r="D5" s="29"/>
      <c r="E5" s="33">
        <f>IF(F5&gt;0,E4+1," ")</f>
        <v>2</v>
      </c>
      <c r="F5" s="155">
        <f>IF(K5&lt;&gt;"",VLOOKUP($K5,Liste!A:C,2),"")</f>
        <v>1702</v>
      </c>
      <c r="G5" s="183" t="str">
        <f>IF(F5&lt;&gt;"",VLOOKUP($K5,Liste!A:C,3),"")</f>
        <v>KÜBRA GÜL</v>
      </c>
      <c r="H5" s="165"/>
      <c r="K5" s="158">
        <f t="shared" ref="K5:K38" si="0">K4+1</f>
        <v>2</v>
      </c>
    </row>
    <row r="6" spans="1:11">
      <c r="A6" s="2"/>
      <c r="B6" s="2"/>
      <c r="C6" s="2"/>
      <c r="D6" s="29"/>
      <c r="E6" s="33">
        <f t="shared" ref="E6:E38" si="1">IF(F6&gt;0,E5+1," ")</f>
        <v>3</v>
      </c>
      <c r="F6" s="155">
        <f>IF(K6&lt;&gt;"",VLOOKUP($K6,Liste!A:C,2),"")</f>
        <v>1703</v>
      </c>
      <c r="G6" s="183" t="str">
        <f>IF(F6&lt;&gt;"",VLOOKUP($K6,Liste!A:C,3),"")</f>
        <v>ÇAĞRI GÜNEN</v>
      </c>
      <c r="H6" s="29"/>
      <c r="I6" s="2"/>
      <c r="J6" s="2"/>
      <c r="K6" s="158">
        <f t="shared" si="0"/>
        <v>3</v>
      </c>
    </row>
    <row r="7" spans="1:11">
      <c r="A7" s="2"/>
      <c r="B7" s="2"/>
      <c r="C7" s="2"/>
      <c r="D7" s="29"/>
      <c r="E7" s="33">
        <f t="shared" si="1"/>
        <v>4</v>
      </c>
      <c r="F7" s="155">
        <f>IF(K7&lt;&gt;"",VLOOKUP($K7,Liste!A:C,2),"")</f>
        <v>1704</v>
      </c>
      <c r="G7" s="183" t="str">
        <f>IF(F7&lt;&gt;"",VLOOKUP($K7,Liste!A:C,3),"")</f>
        <v>DESTİNA KIZILTAŞ</v>
      </c>
      <c r="H7" s="29"/>
      <c r="I7" s="2"/>
      <c r="J7" s="2"/>
      <c r="K7" s="158">
        <f t="shared" si="0"/>
        <v>4</v>
      </c>
    </row>
    <row r="8" spans="1:11">
      <c r="A8" s="2"/>
      <c r="B8" s="2"/>
      <c r="C8" s="2"/>
      <c r="D8" s="29"/>
      <c r="E8" s="33">
        <f t="shared" si="1"/>
        <v>5</v>
      </c>
      <c r="F8" s="155">
        <f>IF(K8&lt;&gt;"",VLOOKUP($K8,Liste!A:C,2),"")</f>
        <v>1705</v>
      </c>
      <c r="G8" s="183" t="str">
        <f>IF(F8&lt;&gt;"",VLOOKUP($K8,Liste!A:C,3),"")</f>
        <v>SILA TANRIVER</v>
      </c>
      <c r="H8" s="29"/>
      <c r="I8" s="2"/>
      <c r="J8" s="2"/>
      <c r="K8" s="158">
        <f t="shared" si="0"/>
        <v>5</v>
      </c>
    </row>
    <row r="9" spans="1:11">
      <c r="A9" s="2"/>
      <c r="B9" s="2"/>
      <c r="C9" s="2"/>
      <c r="D9" s="29"/>
      <c r="E9" s="33">
        <f t="shared" si="1"/>
        <v>6</v>
      </c>
      <c r="F9" s="155">
        <f>IF(K9&lt;&gt;"",VLOOKUP($K9,Liste!A:C,2),"")</f>
        <v>1706</v>
      </c>
      <c r="G9" s="183" t="str">
        <f>IF(F9&lt;&gt;"",VLOOKUP($K9,Liste!A:C,3),"")</f>
        <v>FUNDA TANRIVERMİŞ</v>
      </c>
      <c r="H9" s="29"/>
      <c r="I9" s="2"/>
      <c r="J9" s="2"/>
      <c r="K9" s="158">
        <f t="shared" si="0"/>
        <v>6</v>
      </c>
    </row>
    <row r="10" spans="1:11">
      <c r="A10" s="2"/>
      <c r="B10" s="2"/>
      <c r="C10" s="2"/>
      <c r="D10" s="29"/>
      <c r="E10" s="33">
        <f t="shared" si="1"/>
        <v>7</v>
      </c>
      <c r="F10" s="155">
        <f>IF(K10&lt;&gt;"",VLOOKUP($K10,Liste!A:C,2),"")</f>
        <v>1707</v>
      </c>
      <c r="G10" s="183" t="str">
        <f>IF(F10&lt;&gt;"",VLOOKUP($K10,Liste!A:C,3),"")</f>
        <v>YAĞMUR ESLEM COŞKUN</v>
      </c>
      <c r="H10" s="29"/>
      <c r="I10" s="2"/>
      <c r="J10" s="2"/>
      <c r="K10" s="158">
        <f t="shared" si="0"/>
        <v>7</v>
      </c>
    </row>
    <row r="11" spans="1:11">
      <c r="A11" s="2"/>
      <c r="B11" s="2"/>
      <c r="C11" s="2"/>
      <c r="D11" s="29"/>
      <c r="E11" s="33">
        <f t="shared" si="1"/>
        <v>8</v>
      </c>
      <c r="F11" s="155">
        <f>IF(K11&lt;&gt;"",VLOOKUP($K11,Liste!A:C,2),"")</f>
        <v>1708</v>
      </c>
      <c r="G11" s="183" t="str">
        <f>IF(F11&lt;&gt;"",VLOOKUP($K11,Liste!A:C,3),"")</f>
        <v>YUSUF SALİH ÖZDEMİR</v>
      </c>
      <c r="H11" s="29"/>
      <c r="I11" s="2"/>
      <c r="J11" s="2"/>
      <c r="K11" s="158">
        <f t="shared" si="0"/>
        <v>8</v>
      </c>
    </row>
    <row r="12" spans="1:11">
      <c r="A12" s="2"/>
      <c r="B12" s="2"/>
      <c r="C12" s="2"/>
      <c r="D12" s="29"/>
      <c r="E12" s="33">
        <f t="shared" si="1"/>
        <v>9</v>
      </c>
      <c r="F12" s="155">
        <f>IF(K12&lt;&gt;"",VLOOKUP($K12,Liste!A:C,2),"")</f>
        <v>1710</v>
      </c>
      <c r="G12" s="183" t="str">
        <f>IF(F12&lt;&gt;"",VLOOKUP($K12,Liste!A:C,3),"")</f>
        <v>SERDAR DÖNMEZ</v>
      </c>
      <c r="H12" s="29"/>
      <c r="I12" s="2"/>
      <c r="J12" s="2"/>
      <c r="K12" s="158">
        <f t="shared" si="0"/>
        <v>9</v>
      </c>
    </row>
    <row r="13" spans="1:11">
      <c r="A13" s="2"/>
      <c r="B13" s="2"/>
      <c r="C13" s="2"/>
      <c r="D13" s="29"/>
      <c r="E13" s="33">
        <f t="shared" si="1"/>
        <v>10</v>
      </c>
      <c r="F13" s="155">
        <f>IF(K13&lt;&gt;"",VLOOKUP($K13,Liste!A:C,2),"")</f>
        <v>1711</v>
      </c>
      <c r="G13" s="183" t="str">
        <f>IF(F13&lt;&gt;"",VLOOKUP($K13,Liste!A:C,3),"")</f>
        <v>GİZEM ÖZKAN</v>
      </c>
      <c r="H13" s="29"/>
      <c r="I13" s="2"/>
      <c r="J13" s="2"/>
      <c r="K13" s="158">
        <f t="shared" si="0"/>
        <v>10</v>
      </c>
    </row>
    <row r="14" spans="1:11">
      <c r="A14" s="2"/>
      <c r="B14" s="2"/>
      <c r="C14" s="2"/>
      <c r="D14" s="29"/>
      <c r="E14" s="33">
        <f t="shared" si="1"/>
        <v>11</v>
      </c>
      <c r="F14" s="155">
        <f>IF(K14&lt;&gt;"",VLOOKUP($K14,Liste!A:C,2),"")</f>
        <v>1712</v>
      </c>
      <c r="G14" s="183" t="str">
        <f>IF(F14&lt;&gt;"",VLOOKUP($K14,Liste!A:C,3),"")</f>
        <v>BÜNYAMIN BAKAC</v>
      </c>
      <c r="H14" s="29"/>
      <c r="I14" s="2"/>
      <c r="J14" s="2"/>
      <c r="K14" s="158">
        <f t="shared" si="0"/>
        <v>11</v>
      </c>
    </row>
    <row r="15" spans="1:11">
      <c r="A15" s="2"/>
      <c r="B15" s="2"/>
      <c r="C15" s="2"/>
      <c r="D15" s="29"/>
      <c r="E15" s="33">
        <f t="shared" si="1"/>
        <v>12</v>
      </c>
      <c r="F15" s="155">
        <f>IF(K15&lt;&gt;"",VLOOKUP($K15,Liste!A:C,2),"")</f>
        <v>1713</v>
      </c>
      <c r="G15" s="183" t="str">
        <f>IF(F15&lt;&gt;"",VLOOKUP($K15,Liste!A:C,3),"")</f>
        <v>MÜCAHİT ERDEM ÇUBUK</v>
      </c>
      <c r="H15" s="29"/>
      <c r="I15" s="2"/>
      <c r="J15" s="2"/>
      <c r="K15" s="158">
        <f t="shared" si="0"/>
        <v>12</v>
      </c>
    </row>
    <row r="16" spans="1:11">
      <c r="A16" s="2"/>
      <c r="B16" s="2"/>
      <c r="C16" s="2"/>
      <c r="D16" s="29"/>
      <c r="E16" s="33">
        <f t="shared" si="1"/>
        <v>13</v>
      </c>
      <c r="F16" s="155">
        <f>IF(K16&lt;&gt;"",VLOOKUP($K16,Liste!A:C,2),"")</f>
        <v>1714</v>
      </c>
      <c r="G16" s="183" t="str">
        <f>IF(F16&lt;&gt;"",VLOOKUP($K16,Liste!A:C,3),"")</f>
        <v>ALTAN ULUDOĞAN</v>
      </c>
      <c r="H16" s="29"/>
      <c r="I16" s="2"/>
      <c r="J16" s="2"/>
      <c r="K16" s="158">
        <f t="shared" si="0"/>
        <v>13</v>
      </c>
    </row>
    <row r="17" spans="1:11">
      <c r="A17" s="2"/>
      <c r="B17" s="2"/>
      <c r="C17" s="2"/>
      <c r="D17" s="29"/>
      <c r="E17" s="33">
        <f t="shared" si="1"/>
        <v>14</v>
      </c>
      <c r="F17" s="155">
        <f>IF(K17&lt;&gt;"",VLOOKUP($K17,Liste!A:C,2),"")</f>
        <v>1726</v>
      </c>
      <c r="G17" s="183" t="str">
        <f>IF(F17&lt;&gt;"",VLOOKUP($K17,Liste!A:C,3),"")</f>
        <v>MEHMET EMİR ARSLAN</v>
      </c>
      <c r="H17" s="29"/>
      <c r="I17" s="2"/>
      <c r="J17" s="2"/>
      <c r="K17" s="158">
        <f t="shared" si="0"/>
        <v>14</v>
      </c>
    </row>
    <row r="18" spans="1:11">
      <c r="A18" s="2"/>
      <c r="B18" s="2"/>
      <c r="C18" s="2"/>
      <c r="D18" s="29"/>
      <c r="E18" s="33">
        <f t="shared" si="1"/>
        <v>15</v>
      </c>
      <c r="F18" s="155">
        <f>IF(K18&lt;&gt;"",VLOOKUP($K18,Liste!A:C,2),"")</f>
        <v>1739</v>
      </c>
      <c r="G18" s="183" t="str">
        <f>IF(F18&lt;&gt;"",VLOOKUP($K18,Liste!A:C,3),"")</f>
        <v>EZGİ SAKARYA</v>
      </c>
      <c r="H18" s="29"/>
      <c r="I18" s="2"/>
      <c r="J18" s="2"/>
      <c r="K18" s="158">
        <f t="shared" si="0"/>
        <v>15</v>
      </c>
    </row>
    <row r="19" spans="1:11">
      <c r="A19" s="2"/>
      <c r="B19" s="2"/>
      <c r="C19" s="2"/>
      <c r="D19" s="29"/>
      <c r="E19" s="33">
        <f t="shared" si="1"/>
        <v>16</v>
      </c>
      <c r="F19" s="155">
        <f>IF(K19&lt;&gt;"",VLOOKUP($K19,Liste!A:C,2),"")</f>
        <v>1745</v>
      </c>
      <c r="G19" s="183" t="str">
        <f>IF(F19&lt;&gt;"",VLOOKUP($K19,Liste!A:C,3),"")</f>
        <v>BERNA ÖZDEMİR</v>
      </c>
      <c r="H19" s="29"/>
      <c r="I19" s="2"/>
      <c r="J19" s="2"/>
      <c r="K19" s="158">
        <f t="shared" si="0"/>
        <v>16</v>
      </c>
    </row>
    <row r="20" spans="1:11">
      <c r="A20" s="2"/>
      <c r="B20" s="2"/>
      <c r="C20" s="2"/>
      <c r="D20" s="29"/>
      <c r="E20" s="33">
        <f t="shared" si="1"/>
        <v>17</v>
      </c>
      <c r="F20" s="155">
        <f>IF(K20&lt;&gt;"",VLOOKUP($K20,Liste!A:C,2),"")</f>
        <v>1750</v>
      </c>
      <c r="G20" s="183" t="str">
        <f>IF(F20&lt;&gt;"",VLOOKUP($K20,Liste!A:C,3),"")</f>
        <v>OĞUZHAN ERGEN</v>
      </c>
      <c r="H20" s="29"/>
      <c r="I20" s="2"/>
      <c r="J20" s="2"/>
      <c r="K20" s="158">
        <f t="shared" si="0"/>
        <v>17</v>
      </c>
    </row>
    <row r="21" spans="1:11">
      <c r="A21" s="2"/>
      <c r="B21" s="2"/>
      <c r="C21" s="2"/>
      <c r="D21" s="29"/>
      <c r="E21" s="33">
        <f t="shared" si="1"/>
        <v>18</v>
      </c>
      <c r="F21" s="155">
        <f>IF(K21&lt;&gt;"",VLOOKUP($K21,Liste!A:C,2),"")</f>
        <v>1757</v>
      </c>
      <c r="G21" s="183" t="str">
        <f>IF(F21&lt;&gt;"",VLOOKUP($K21,Liste!A:C,3),"")</f>
        <v>YAREN COŞKUN</v>
      </c>
      <c r="H21" s="29"/>
      <c r="I21" s="2"/>
      <c r="J21" s="2"/>
      <c r="K21" s="158">
        <f t="shared" si="0"/>
        <v>18</v>
      </c>
    </row>
    <row r="22" spans="1:11">
      <c r="A22" s="2"/>
      <c r="B22" s="2"/>
      <c r="C22" s="2"/>
      <c r="D22" s="29"/>
      <c r="E22" s="33">
        <f t="shared" si="1"/>
        <v>19</v>
      </c>
      <c r="F22" s="155">
        <f>IF(K22&lt;&gt;"",VLOOKUP($K22,Liste!A:C,2),"")</f>
        <v>1762</v>
      </c>
      <c r="G22" s="183" t="str">
        <f>IF(F22&lt;&gt;"",VLOOKUP($K22,Liste!A:C,3),"")</f>
        <v>İREM CİHAN</v>
      </c>
      <c r="H22" s="29"/>
      <c r="I22" s="2"/>
      <c r="J22" s="2"/>
      <c r="K22" s="158">
        <f t="shared" si="0"/>
        <v>19</v>
      </c>
    </row>
    <row r="23" spans="1:11">
      <c r="A23" s="2"/>
      <c r="B23" s="2"/>
      <c r="C23" s="2"/>
      <c r="D23" s="29"/>
      <c r="E23" s="33">
        <f t="shared" si="1"/>
        <v>20</v>
      </c>
      <c r="F23" s="155">
        <f>IF(K23&lt;&gt;"",VLOOKUP($K23,Liste!A:C,2),"")</f>
        <v>1764</v>
      </c>
      <c r="G23" s="183" t="str">
        <f>IF(F23&lt;&gt;"",VLOOKUP($K23,Liste!A:C,3),"")</f>
        <v>GÖKNUR ACARTÜRK</v>
      </c>
      <c r="H23" s="29"/>
      <c r="I23" s="2"/>
      <c r="J23" s="2"/>
      <c r="K23" s="158">
        <f t="shared" si="0"/>
        <v>20</v>
      </c>
    </row>
    <row r="24" spans="1:11">
      <c r="A24" s="2"/>
      <c r="B24" s="2"/>
      <c r="C24" s="2"/>
      <c r="D24" s="29"/>
      <c r="E24" s="33">
        <f t="shared" si="1"/>
        <v>21</v>
      </c>
      <c r="F24" s="155">
        <f>IF(K24&lt;&gt;"",VLOOKUP($K24,Liste!A:C,2),"")</f>
        <v>1767</v>
      </c>
      <c r="G24" s="183" t="str">
        <f>IF(F24&lt;&gt;"",VLOOKUP($K24,Liste!A:C,3),"")</f>
        <v>İLKNUR CANLI</v>
      </c>
      <c r="H24" s="29"/>
      <c r="I24" s="2"/>
      <c r="J24" s="2"/>
      <c r="K24" s="158">
        <f t="shared" si="0"/>
        <v>21</v>
      </c>
    </row>
    <row r="25" spans="1:11">
      <c r="A25" s="2"/>
      <c r="B25" s="2"/>
      <c r="C25" s="2"/>
      <c r="D25" s="29"/>
      <c r="E25" s="33">
        <f t="shared" si="1"/>
        <v>22</v>
      </c>
      <c r="F25" s="155">
        <f>IF(K25&lt;&gt;"",VLOOKUP($K25,Liste!A:C,2),"")</f>
        <v>1772</v>
      </c>
      <c r="G25" s="183" t="str">
        <f>IF(F25&lt;&gt;"",VLOOKUP($K25,Liste!A:C,3),"")</f>
        <v>NURSENA İŞLER</v>
      </c>
      <c r="H25" s="29"/>
      <c r="I25" s="2"/>
      <c r="J25" s="2"/>
      <c r="K25" s="158">
        <f t="shared" si="0"/>
        <v>22</v>
      </c>
    </row>
    <row r="26" spans="1:11">
      <c r="A26" s="2"/>
      <c r="B26" s="2"/>
      <c r="C26" s="2"/>
      <c r="D26" s="29"/>
      <c r="E26" s="33">
        <f t="shared" si="1"/>
        <v>23</v>
      </c>
      <c r="F26" s="155">
        <f>IF(K26&lt;&gt;"",VLOOKUP($K26,Liste!A:C,2),"")</f>
        <v>1775</v>
      </c>
      <c r="G26" s="183" t="str">
        <f>IF(F26&lt;&gt;"",VLOOKUP($K26,Liste!A:C,3),"")</f>
        <v>İREM KARADAĞ</v>
      </c>
      <c r="H26" s="29"/>
      <c r="I26" s="2"/>
      <c r="J26" s="2"/>
      <c r="K26" s="158">
        <f t="shared" si="0"/>
        <v>23</v>
      </c>
    </row>
    <row r="27" spans="1:11">
      <c r="A27" s="2"/>
      <c r="B27" s="2"/>
      <c r="C27" s="2"/>
      <c r="D27" s="29"/>
      <c r="E27" s="33">
        <f t="shared" si="1"/>
        <v>24</v>
      </c>
      <c r="F27" s="155">
        <f>IF(K27&lt;&gt;"",VLOOKUP($K27,Liste!A:C,2),"")</f>
        <v>1778</v>
      </c>
      <c r="G27" s="183" t="str">
        <f>IF(F27&lt;&gt;"",VLOOKUP($K27,Liste!A:C,3),"")</f>
        <v>YAĞIZ RESULOĞLU</v>
      </c>
      <c r="H27" s="29"/>
      <c r="I27" s="2"/>
      <c r="J27" s="2"/>
      <c r="K27" s="158">
        <f t="shared" si="0"/>
        <v>24</v>
      </c>
    </row>
    <row r="28" spans="1:11">
      <c r="A28" s="2"/>
      <c r="B28" s="2"/>
      <c r="C28" s="2"/>
      <c r="D28" s="29"/>
      <c r="E28" s="33">
        <f t="shared" si="1"/>
        <v>25</v>
      </c>
      <c r="F28" s="155">
        <f>IF(K28&lt;&gt;"",VLOOKUP($K28,Liste!A:C,2),"")</f>
        <v>1785</v>
      </c>
      <c r="G28" s="183" t="str">
        <f>IF(F28&lt;&gt;"",VLOOKUP($K28,Liste!A:C,3),"")</f>
        <v>SİBEL DÖNGEZ</v>
      </c>
      <c r="H28" s="29"/>
      <c r="I28" s="2"/>
      <c r="J28" s="2"/>
      <c r="K28" s="158">
        <f t="shared" si="0"/>
        <v>25</v>
      </c>
    </row>
    <row r="29" spans="1:11">
      <c r="A29" s="2"/>
      <c r="B29" s="2"/>
      <c r="C29" s="2"/>
      <c r="D29" s="29"/>
      <c r="E29" s="33">
        <f t="shared" si="1"/>
        <v>26</v>
      </c>
      <c r="F29" s="155">
        <f>IF(K29&lt;&gt;"",VLOOKUP($K29,Liste!A:C,2),"")</f>
        <v>1788</v>
      </c>
      <c r="G29" s="183" t="str">
        <f>IF(F29&lt;&gt;"",VLOOKUP($K29,Liste!A:C,3),"")</f>
        <v>ALEYNA TOPUZ</v>
      </c>
      <c r="H29" s="29"/>
      <c r="I29" s="2"/>
      <c r="J29" s="2"/>
      <c r="K29" s="158">
        <f t="shared" si="0"/>
        <v>26</v>
      </c>
    </row>
    <row r="30" spans="1:11">
      <c r="A30" s="2"/>
      <c r="B30" s="2"/>
      <c r="C30" s="2"/>
      <c r="D30" s="29"/>
      <c r="E30" s="33">
        <f t="shared" si="1"/>
        <v>27</v>
      </c>
      <c r="F30" s="155">
        <f>IF(K30&lt;&gt;"",VLOOKUP($K30,Liste!A:C,2),"")</f>
        <v>1793</v>
      </c>
      <c r="G30" s="183" t="str">
        <f>IF(F30&lt;&gt;"",VLOOKUP($K30,Liste!A:C,3),"")</f>
        <v>BAHADIR ÖZTÜRK</v>
      </c>
      <c r="H30" s="29"/>
      <c r="I30" s="2"/>
      <c r="J30" s="2"/>
      <c r="K30" s="158">
        <f t="shared" si="0"/>
        <v>27</v>
      </c>
    </row>
    <row r="31" spans="1:11">
      <c r="A31" s="2"/>
      <c r="B31" s="2"/>
      <c r="C31" s="2"/>
      <c r="D31" s="29"/>
      <c r="E31" s="33">
        <f t="shared" si="1"/>
        <v>28</v>
      </c>
      <c r="F31" s="155">
        <f>IF(K31&lt;&gt;"",VLOOKUP($K31,Liste!A:C,2),"")</f>
        <v>1801</v>
      </c>
      <c r="G31" s="183" t="str">
        <f>IF(F31&lt;&gt;"",VLOOKUP($K31,Liste!A:C,3),"")</f>
        <v>BERİLSU AKÇEVRE</v>
      </c>
      <c r="H31" s="29"/>
      <c r="I31" s="2"/>
      <c r="J31" s="2"/>
      <c r="K31" s="158">
        <f t="shared" si="0"/>
        <v>28</v>
      </c>
    </row>
    <row r="32" spans="1:11">
      <c r="A32" s="2"/>
      <c r="B32" s="2"/>
      <c r="C32" s="2"/>
      <c r="D32" s="29"/>
      <c r="E32" s="33">
        <f t="shared" si="1"/>
        <v>29</v>
      </c>
      <c r="F32" s="155">
        <f>IF(K32&lt;&gt;"",VLOOKUP($K32,Liste!A:C,2),"")</f>
        <v>1805</v>
      </c>
      <c r="G32" s="183" t="str">
        <f>IF(F32&lt;&gt;"",VLOOKUP($K32,Liste!A:C,3),"")</f>
        <v>ESLEM ÖDEMİŞ</v>
      </c>
      <c r="H32" s="29"/>
      <c r="I32" s="2"/>
      <c r="J32" s="2"/>
      <c r="K32" s="158">
        <f t="shared" si="0"/>
        <v>29</v>
      </c>
    </row>
    <row r="33" spans="1:11">
      <c r="A33" s="2"/>
      <c r="B33" s="2"/>
      <c r="C33" s="2"/>
      <c r="D33" s="29"/>
      <c r="E33" s="33">
        <f t="shared" si="1"/>
        <v>30</v>
      </c>
      <c r="F33" s="155">
        <f>IF(K33&lt;&gt;"",VLOOKUP($K33,Liste!A:C,2),"")</f>
        <v>1808</v>
      </c>
      <c r="G33" s="183" t="str">
        <f>IF(F33&lt;&gt;"",VLOOKUP($K33,Liste!A:C,3),"")</f>
        <v>BATUHAN GENÇ</v>
      </c>
      <c r="H33" s="29"/>
      <c r="I33" s="2"/>
      <c r="J33" s="2"/>
      <c r="K33" s="158">
        <f t="shared" si="0"/>
        <v>30</v>
      </c>
    </row>
    <row r="34" spans="1:11">
      <c r="A34" s="2"/>
      <c r="B34" s="2"/>
      <c r="C34" s="2"/>
      <c r="D34" s="31"/>
      <c r="E34" s="33">
        <f t="shared" si="1"/>
        <v>31</v>
      </c>
      <c r="F34" s="155">
        <f>IF(K34&lt;&gt;"",VLOOKUP($K34,Liste!A:C,2),"")</f>
        <v>1812</v>
      </c>
      <c r="G34" s="183" t="str">
        <f>IF(F34&lt;&gt;"",VLOOKUP($K34,Liste!A:C,3),"")</f>
        <v>ARİFE BAŞPINAR</v>
      </c>
      <c r="H34" s="31"/>
      <c r="I34" s="2"/>
      <c r="J34" s="2"/>
      <c r="K34" s="158">
        <f t="shared" si="0"/>
        <v>31</v>
      </c>
    </row>
    <row r="35" spans="1:11">
      <c r="A35" s="2"/>
      <c r="B35" s="2"/>
      <c r="C35" s="2"/>
      <c r="D35" s="31"/>
      <c r="E35" s="33">
        <f t="shared" si="1"/>
        <v>32</v>
      </c>
      <c r="F35" s="155">
        <f>IF(K35&lt;&gt;"",VLOOKUP($K35,Liste!A:C,2),"")</f>
        <v>1815</v>
      </c>
      <c r="G35" s="183" t="str">
        <f>IF(F35&lt;&gt;"",VLOOKUP($K35,Liste!A:C,3),"")</f>
        <v>BEYZA ÖZÇELİK</v>
      </c>
      <c r="H35" s="31"/>
      <c r="I35" s="2"/>
      <c r="J35" s="2"/>
      <c r="K35" s="158">
        <f t="shared" si="0"/>
        <v>32</v>
      </c>
    </row>
    <row r="36" spans="1:11">
      <c r="A36" s="2"/>
      <c r="B36" s="2"/>
      <c r="C36" s="2"/>
      <c r="D36" s="31"/>
      <c r="E36" s="33" t="str">
        <f t="shared" si="1"/>
        <v xml:space="preserve"> </v>
      </c>
      <c r="F36" s="155">
        <f>IF(K36&lt;&gt;"",VLOOKUP($K36,Liste!A:C,2),"")</f>
        <v>0</v>
      </c>
      <c r="G36" s="183">
        <f>IF(F36&lt;&gt;"",VLOOKUP($K36,Liste!A:C,3),"")</f>
        <v>0</v>
      </c>
      <c r="H36" s="31"/>
      <c r="I36" s="2"/>
      <c r="J36" s="2"/>
      <c r="K36" s="158">
        <f t="shared" si="0"/>
        <v>33</v>
      </c>
    </row>
    <row r="37" spans="1:11">
      <c r="A37" s="2"/>
      <c r="B37" s="2"/>
      <c r="C37" s="2"/>
      <c r="D37" s="31"/>
      <c r="E37" s="33" t="str">
        <f t="shared" si="1"/>
        <v xml:space="preserve"> </v>
      </c>
      <c r="F37" s="155">
        <f>IF(K37&lt;&gt;"",VLOOKUP($K37,Liste!A:C,2),"")</f>
        <v>0</v>
      </c>
      <c r="G37" s="183">
        <f>IF(F37&lt;&gt;"",VLOOKUP($K37,Liste!A:C,3),"")</f>
        <v>0</v>
      </c>
      <c r="H37" s="31"/>
      <c r="I37" s="2"/>
      <c r="J37" s="2"/>
      <c r="K37" s="158">
        <f t="shared" si="0"/>
        <v>34</v>
      </c>
    </row>
    <row r="38" spans="1:11">
      <c r="A38" s="2"/>
      <c r="B38" s="2"/>
      <c r="C38" s="2"/>
      <c r="D38" s="31"/>
      <c r="E38" s="33" t="str">
        <f t="shared" si="1"/>
        <v xml:space="preserve"> </v>
      </c>
      <c r="F38" s="155">
        <f>IF(K38&lt;&gt;"",VLOOKUP($K38,Liste!A:C,2),"")</f>
        <v>0</v>
      </c>
      <c r="G38" s="183">
        <f>IF(F38&lt;&gt;"",VLOOKUP($K38,Liste!A:C,3),"")</f>
        <v>0</v>
      </c>
      <c r="H38" s="31"/>
      <c r="I38" s="2"/>
      <c r="J38" s="2"/>
      <c r="K38" s="158">
        <f t="shared" si="0"/>
        <v>35</v>
      </c>
    </row>
    <row r="39" spans="1:11">
      <c r="A39" s="2"/>
      <c r="B39" s="2"/>
      <c r="C39" s="2"/>
      <c r="D39" s="32"/>
      <c r="E39" s="32"/>
      <c r="F39" s="32"/>
      <c r="G39" s="32"/>
      <c r="H39" s="32"/>
      <c r="I39" s="2"/>
      <c r="J39" s="2"/>
      <c r="K39" s="158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158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158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158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158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158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158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158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158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158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158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158"/>
    </row>
  </sheetData>
  <sheetProtection selectLockedCells="1"/>
  <mergeCells count="1">
    <mergeCell ref="E2:G2"/>
  </mergeCells>
  <phoneticPr fontId="5" type="noConversion"/>
  <dataValidations xWindow="554" yWindow="314" count="2">
    <dataValidation allowBlank="1" showInputMessage="1" showErrorMessage="1" prompt="Sıra numarası program tarafından otomatik olarak verilmektedir!" sqref="E4:E38"/>
    <dataValidation allowBlank="1" showInputMessage="1" showErrorMessage="1" prompt="Öğrencinin numarasını giriniz." sqref="F4:F38"/>
  </dataValidations>
  <pageMargins left="1.57" right="0.78740157480314965" top="0.47" bottom="0.3" header="0.32" footer="0.2"/>
  <pageSetup paperSize="9" orientation="portrait" r:id="rId1"/>
  <headerFooter alignWithMargins="0"/>
  <ignoredErrors>
    <ignoredError sqref="F4:F38 G4:G3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554" yWindow="314" count="1">
        <x14:dataValidation type="list" allowBlank="1" showInputMessage="1" showErrorMessage="1">
          <x14:formula1>
            <xm:f>Liste!$G$4:$G$21</xm:f>
          </x14:formula1>
          <xm:sqref>I3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T20"/>
  <sheetViews>
    <sheetView zoomScaleNormal="100" workbookViewId="0">
      <selection activeCell="E9" sqref="E9:N9"/>
    </sheetView>
  </sheetViews>
  <sheetFormatPr defaultRowHeight="12.75"/>
  <cols>
    <col min="1" max="1" width="2.42578125" style="4" customWidth="1"/>
    <col min="2" max="3" width="4.28515625" style="4" customWidth="1"/>
    <col min="4" max="4" width="4.5703125" style="4" customWidth="1"/>
    <col min="5" max="44" width="2.7109375" style="4" customWidth="1"/>
    <col min="45" max="45" width="8.5703125" style="4" customWidth="1"/>
    <col min="46" max="46" width="2.7109375" style="4" customWidth="1"/>
    <col min="47" max="16384" width="9.140625" style="4"/>
  </cols>
  <sheetData>
    <row r="1" spans="1:46" ht="18" customHeight="1">
      <c r="A1" s="27"/>
      <c r="B1" s="291" t="s">
        <v>24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3"/>
      <c r="AT1" s="27"/>
    </row>
    <row r="2" spans="1:46" ht="18" customHeight="1">
      <c r="A2" s="27"/>
      <c r="B2" s="294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6"/>
      <c r="AT2" s="27"/>
    </row>
    <row r="3" spans="1:46" ht="16.5" customHeight="1">
      <c r="A3" s="27"/>
      <c r="B3" s="297" t="s">
        <v>74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7"/>
    </row>
    <row r="4" spans="1:46" ht="16.5" customHeight="1">
      <c r="A4" s="27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7"/>
    </row>
    <row r="5" spans="1:46" ht="15.9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</row>
    <row r="6" spans="1:46" ht="18" customHeight="1">
      <c r="A6" s="27"/>
      <c r="B6" s="273" t="s">
        <v>48</v>
      </c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5"/>
      <c r="AS6" s="269" t="s">
        <v>2</v>
      </c>
      <c r="AT6" s="27"/>
    </row>
    <row r="7" spans="1:46" ht="12.75" customHeight="1">
      <c r="A7" s="27"/>
      <c r="B7" s="276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8"/>
      <c r="AS7" s="270"/>
      <c r="AT7" s="27"/>
    </row>
    <row r="8" spans="1:46" ht="21" customHeight="1">
      <c r="A8" s="27"/>
      <c r="B8" s="272" t="s">
        <v>15</v>
      </c>
      <c r="C8" s="272"/>
      <c r="D8" s="272"/>
      <c r="E8" s="53">
        <v>1</v>
      </c>
      <c r="F8" s="53">
        <v>2</v>
      </c>
      <c r="G8" s="53">
        <v>3</v>
      </c>
      <c r="H8" s="53">
        <v>4</v>
      </c>
      <c r="I8" s="53">
        <v>5</v>
      </c>
      <c r="J8" s="53">
        <v>6</v>
      </c>
      <c r="K8" s="53">
        <v>7</v>
      </c>
      <c r="L8" s="53">
        <v>8</v>
      </c>
      <c r="M8" s="53">
        <v>9</v>
      </c>
      <c r="N8" s="53">
        <v>10</v>
      </c>
      <c r="O8" s="53">
        <v>11</v>
      </c>
      <c r="P8" s="53">
        <v>12</v>
      </c>
      <c r="Q8" s="53">
        <v>13</v>
      </c>
      <c r="R8" s="53">
        <v>14</v>
      </c>
      <c r="S8" s="53">
        <v>15</v>
      </c>
      <c r="T8" s="53">
        <v>16</v>
      </c>
      <c r="U8" s="53">
        <v>17</v>
      </c>
      <c r="V8" s="53">
        <v>18</v>
      </c>
      <c r="W8" s="53">
        <v>19</v>
      </c>
      <c r="X8" s="53">
        <v>20</v>
      </c>
      <c r="Y8" s="53">
        <v>21</v>
      </c>
      <c r="Z8" s="53">
        <v>22</v>
      </c>
      <c r="AA8" s="53">
        <v>23</v>
      </c>
      <c r="AB8" s="53">
        <v>24</v>
      </c>
      <c r="AC8" s="53">
        <v>25</v>
      </c>
      <c r="AD8" s="53">
        <v>26</v>
      </c>
      <c r="AE8" s="53">
        <v>27</v>
      </c>
      <c r="AF8" s="53">
        <v>28</v>
      </c>
      <c r="AG8" s="53">
        <v>29</v>
      </c>
      <c r="AH8" s="53">
        <v>30</v>
      </c>
      <c r="AI8" s="53">
        <v>31</v>
      </c>
      <c r="AJ8" s="53">
        <v>32</v>
      </c>
      <c r="AK8" s="53">
        <v>33</v>
      </c>
      <c r="AL8" s="53">
        <v>34</v>
      </c>
      <c r="AM8" s="53">
        <v>35</v>
      </c>
      <c r="AN8" s="53">
        <v>36</v>
      </c>
      <c r="AO8" s="53">
        <v>37</v>
      </c>
      <c r="AP8" s="53">
        <v>38</v>
      </c>
      <c r="AQ8" s="53">
        <v>39</v>
      </c>
      <c r="AR8" s="53">
        <v>40</v>
      </c>
      <c r="AS8" s="271"/>
      <c r="AT8" s="27"/>
    </row>
    <row r="9" spans="1:46" ht="25.5" customHeight="1">
      <c r="A9" s="27"/>
      <c r="B9" s="280" t="s">
        <v>16</v>
      </c>
      <c r="C9" s="280"/>
      <c r="D9" s="280"/>
      <c r="E9" s="24"/>
      <c r="F9" s="24"/>
      <c r="G9" s="24"/>
      <c r="H9" s="24"/>
      <c r="I9" s="24"/>
      <c r="J9" s="24"/>
      <c r="K9" s="24"/>
      <c r="L9" s="24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5" t="str">
        <f>IF(SUM(E9:AR9)=0," ",SUM(E9:AR9))</f>
        <v xml:space="preserve"> </v>
      </c>
      <c r="AT9" s="27"/>
    </row>
    <row r="10" spans="1:46" ht="15.9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8"/>
      <c r="AT10" s="27"/>
    </row>
    <row r="11" spans="1:46" ht="18" customHeight="1">
      <c r="A11" s="27"/>
      <c r="B11" s="273" t="s">
        <v>49</v>
      </c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5"/>
      <c r="AS11" s="269" t="s">
        <v>2</v>
      </c>
      <c r="AT11" s="27"/>
    </row>
    <row r="12" spans="1:46" ht="12.75" customHeight="1">
      <c r="A12" s="27"/>
      <c r="B12" s="276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8"/>
      <c r="AS12" s="270"/>
      <c r="AT12" s="27"/>
    </row>
    <row r="13" spans="1:46" ht="21" customHeight="1">
      <c r="A13" s="27"/>
      <c r="B13" s="272" t="s">
        <v>15</v>
      </c>
      <c r="C13" s="272"/>
      <c r="D13" s="272"/>
      <c r="E13" s="53">
        <v>1</v>
      </c>
      <c r="F13" s="53">
        <v>2</v>
      </c>
      <c r="G13" s="53">
        <v>3</v>
      </c>
      <c r="H13" s="53">
        <v>4</v>
      </c>
      <c r="I13" s="53">
        <v>5</v>
      </c>
      <c r="J13" s="53">
        <v>6</v>
      </c>
      <c r="K13" s="53">
        <v>7</v>
      </c>
      <c r="L13" s="53">
        <v>8</v>
      </c>
      <c r="M13" s="53">
        <v>9</v>
      </c>
      <c r="N13" s="53">
        <v>10</v>
      </c>
      <c r="O13" s="53">
        <v>11</v>
      </c>
      <c r="P13" s="53">
        <v>12</v>
      </c>
      <c r="Q13" s="53">
        <v>13</v>
      </c>
      <c r="R13" s="53">
        <v>14</v>
      </c>
      <c r="S13" s="53">
        <v>15</v>
      </c>
      <c r="T13" s="53">
        <v>16</v>
      </c>
      <c r="U13" s="53">
        <v>17</v>
      </c>
      <c r="V13" s="53">
        <v>18</v>
      </c>
      <c r="W13" s="53">
        <v>19</v>
      </c>
      <c r="X13" s="53">
        <v>20</v>
      </c>
      <c r="Y13" s="53">
        <v>21</v>
      </c>
      <c r="Z13" s="53">
        <v>22</v>
      </c>
      <c r="AA13" s="53">
        <v>23</v>
      </c>
      <c r="AB13" s="53">
        <v>24</v>
      </c>
      <c r="AC13" s="53">
        <v>25</v>
      </c>
      <c r="AD13" s="53">
        <v>26</v>
      </c>
      <c r="AE13" s="53">
        <v>27</v>
      </c>
      <c r="AF13" s="53">
        <v>28</v>
      </c>
      <c r="AG13" s="53">
        <v>29</v>
      </c>
      <c r="AH13" s="53">
        <v>30</v>
      </c>
      <c r="AI13" s="53">
        <v>31</v>
      </c>
      <c r="AJ13" s="53">
        <v>32</v>
      </c>
      <c r="AK13" s="53">
        <v>33</v>
      </c>
      <c r="AL13" s="53">
        <v>34</v>
      </c>
      <c r="AM13" s="53">
        <v>35</v>
      </c>
      <c r="AN13" s="53">
        <v>36</v>
      </c>
      <c r="AO13" s="53">
        <v>37</v>
      </c>
      <c r="AP13" s="53">
        <v>38</v>
      </c>
      <c r="AQ13" s="53">
        <v>39</v>
      </c>
      <c r="AR13" s="53">
        <v>40</v>
      </c>
      <c r="AS13" s="271"/>
      <c r="AT13" s="27"/>
    </row>
    <row r="14" spans="1:46" ht="25.5" customHeight="1">
      <c r="A14" s="27"/>
      <c r="B14" s="280" t="s">
        <v>16</v>
      </c>
      <c r="C14" s="280"/>
      <c r="D14" s="280"/>
      <c r="E14" s="24">
        <v>4</v>
      </c>
      <c r="F14" s="24">
        <v>4</v>
      </c>
      <c r="G14" s="24">
        <v>4</v>
      </c>
      <c r="H14" s="24">
        <v>4</v>
      </c>
      <c r="I14" s="24">
        <v>4</v>
      </c>
      <c r="J14" s="24">
        <v>4</v>
      </c>
      <c r="K14" s="24">
        <v>4</v>
      </c>
      <c r="L14" s="24">
        <v>4</v>
      </c>
      <c r="M14" s="23">
        <v>4</v>
      </c>
      <c r="N14" s="23">
        <v>4</v>
      </c>
      <c r="O14" s="23">
        <v>4</v>
      </c>
      <c r="P14" s="23">
        <v>4</v>
      </c>
      <c r="Q14" s="23">
        <v>4</v>
      </c>
      <c r="R14" s="23">
        <v>4</v>
      </c>
      <c r="S14" s="23">
        <v>4</v>
      </c>
      <c r="T14" s="23">
        <v>4</v>
      </c>
      <c r="U14" s="23">
        <v>4</v>
      </c>
      <c r="V14" s="23">
        <v>4</v>
      </c>
      <c r="W14" s="23">
        <v>4</v>
      </c>
      <c r="X14" s="23">
        <v>8</v>
      </c>
      <c r="Y14" s="23">
        <v>2</v>
      </c>
      <c r="Z14" s="23">
        <v>2</v>
      </c>
      <c r="AA14" s="23">
        <v>2</v>
      </c>
      <c r="AB14" s="23">
        <v>1</v>
      </c>
      <c r="AC14" s="23">
        <v>1</v>
      </c>
      <c r="AD14" s="23">
        <v>1</v>
      </c>
      <c r="AE14" s="23">
        <v>1</v>
      </c>
      <c r="AF14" s="23">
        <v>1</v>
      </c>
      <c r="AG14" s="23">
        <v>1</v>
      </c>
      <c r="AH14" s="23">
        <v>1</v>
      </c>
      <c r="AI14" s="23">
        <v>1</v>
      </c>
      <c r="AJ14" s="23">
        <v>1</v>
      </c>
      <c r="AK14" s="23">
        <v>1</v>
      </c>
      <c r="AL14" s="23"/>
      <c r="AM14" s="23"/>
      <c r="AN14" s="23"/>
      <c r="AO14" s="23"/>
      <c r="AP14" s="23"/>
      <c r="AQ14" s="23"/>
      <c r="AR14" s="23"/>
      <c r="AS14" s="25">
        <f>IF(SUM(E14:AR14)=0," ",SUM(E14:AR14))</f>
        <v>100</v>
      </c>
      <c r="AT14" s="27"/>
    </row>
    <row r="15" spans="1:46" ht="15.9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8"/>
      <c r="AT15" s="27"/>
    </row>
    <row r="16" spans="1:46" ht="18" customHeight="1">
      <c r="A16" s="27"/>
      <c r="B16" s="285" t="s">
        <v>50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7"/>
      <c r="AS16" s="281" t="s">
        <v>2</v>
      </c>
      <c r="AT16" s="27"/>
    </row>
    <row r="17" spans="1:46" ht="12.75" customHeight="1">
      <c r="A17" s="27"/>
      <c r="B17" s="288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90"/>
      <c r="AS17" s="282"/>
      <c r="AT17" s="27"/>
    </row>
    <row r="18" spans="1:46" ht="21" customHeight="1">
      <c r="A18" s="27"/>
      <c r="B18" s="284" t="s">
        <v>15</v>
      </c>
      <c r="C18" s="284"/>
      <c r="D18" s="284"/>
      <c r="E18" s="54">
        <v>1</v>
      </c>
      <c r="F18" s="54">
        <v>2</v>
      </c>
      <c r="G18" s="54">
        <v>3</v>
      </c>
      <c r="H18" s="54">
        <v>4</v>
      </c>
      <c r="I18" s="54">
        <v>5</v>
      </c>
      <c r="J18" s="54">
        <v>6</v>
      </c>
      <c r="K18" s="54">
        <v>7</v>
      </c>
      <c r="L18" s="54">
        <v>8</v>
      </c>
      <c r="M18" s="54">
        <v>9</v>
      </c>
      <c r="N18" s="54">
        <v>10</v>
      </c>
      <c r="O18" s="54">
        <v>11</v>
      </c>
      <c r="P18" s="54">
        <v>12</v>
      </c>
      <c r="Q18" s="54">
        <v>13</v>
      </c>
      <c r="R18" s="54">
        <v>14</v>
      </c>
      <c r="S18" s="54">
        <v>15</v>
      </c>
      <c r="T18" s="54">
        <v>16</v>
      </c>
      <c r="U18" s="54">
        <v>17</v>
      </c>
      <c r="V18" s="54">
        <v>18</v>
      </c>
      <c r="W18" s="54">
        <v>19</v>
      </c>
      <c r="X18" s="54">
        <v>20</v>
      </c>
      <c r="Y18" s="54">
        <v>21</v>
      </c>
      <c r="Z18" s="54">
        <v>22</v>
      </c>
      <c r="AA18" s="54">
        <v>23</v>
      </c>
      <c r="AB18" s="54">
        <v>24</v>
      </c>
      <c r="AC18" s="54">
        <v>25</v>
      </c>
      <c r="AD18" s="54">
        <v>26</v>
      </c>
      <c r="AE18" s="54">
        <v>27</v>
      </c>
      <c r="AF18" s="54">
        <v>28</v>
      </c>
      <c r="AG18" s="54">
        <v>29</v>
      </c>
      <c r="AH18" s="54">
        <v>30</v>
      </c>
      <c r="AI18" s="54">
        <v>31</v>
      </c>
      <c r="AJ18" s="54">
        <v>32</v>
      </c>
      <c r="AK18" s="54">
        <v>33</v>
      </c>
      <c r="AL18" s="54">
        <v>34</v>
      </c>
      <c r="AM18" s="54">
        <v>35</v>
      </c>
      <c r="AN18" s="54">
        <v>36</v>
      </c>
      <c r="AO18" s="54">
        <v>37</v>
      </c>
      <c r="AP18" s="54">
        <v>38</v>
      </c>
      <c r="AQ18" s="54">
        <v>39</v>
      </c>
      <c r="AR18" s="54">
        <v>40</v>
      </c>
      <c r="AS18" s="283"/>
      <c r="AT18" s="27"/>
    </row>
    <row r="19" spans="1:46" ht="25.5" customHeight="1">
      <c r="A19" s="27"/>
      <c r="B19" s="279" t="s">
        <v>16</v>
      </c>
      <c r="C19" s="279"/>
      <c r="D19" s="279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6" t="str">
        <f>IF(SUM(E19:AR19)=0," ",SUM(E19:AR19))</f>
        <v xml:space="preserve"> </v>
      </c>
      <c r="AT19" s="27"/>
    </row>
    <row r="20" spans="1:46" ht="15.9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</row>
  </sheetData>
  <sheetProtection selectLockedCells="1"/>
  <mergeCells count="14">
    <mergeCell ref="B9:D9"/>
    <mergeCell ref="B1:AS2"/>
    <mergeCell ref="B8:D8"/>
    <mergeCell ref="AS6:AS8"/>
    <mergeCell ref="B3:AS4"/>
    <mergeCell ref="B6:AR7"/>
    <mergeCell ref="AS11:AS13"/>
    <mergeCell ref="B13:D13"/>
    <mergeCell ref="B11:AR12"/>
    <mergeCell ref="B19:D19"/>
    <mergeCell ref="B14:D14"/>
    <mergeCell ref="AS16:AS18"/>
    <mergeCell ref="B18:D18"/>
    <mergeCell ref="B16:AR17"/>
  </mergeCells>
  <phoneticPr fontId="5" type="noConversion"/>
  <dataValidations count="1">
    <dataValidation allowBlank="1" showInputMessage="1" showErrorMessage="1" prompt="Sorunun puan değerini giriniz." sqref="E9:AR9 E19:AR19 E14:AR14"/>
  </dataValidations>
  <pageMargins left="0.59" right="0.12" top="1.52" bottom="0.78740157480314965" header="0.53" footer="0.59055118110236227"/>
  <pageSetup paperSize="9" orientation="landscape" r:id="rId1"/>
  <headerFooter alignWithMargins="0"/>
  <rowBreaks count="1" manualBreakCount="1">
    <brk id="20" max="4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indexed="44"/>
    <pageSetUpPr fitToPage="1"/>
  </sheetPr>
  <dimension ref="A1:AU96"/>
  <sheetViews>
    <sheetView topLeftCell="A28" zoomScaleNormal="100" workbookViewId="0">
      <selection activeCell="V15" sqref="V15"/>
    </sheetView>
  </sheetViews>
  <sheetFormatPr defaultRowHeight="12.75"/>
  <cols>
    <col min="1" max="1" width="3.85546875" style="4" customWidth="1"/>
    <col min="2" max="2" width="5.7109375" style="4" customWidth="1"/>
    <col min="3" max="4" width="8.7109375" style="4" customWidth="1"/>
    <col min="5" max="5" width="3.42578125" style="4" customWidth="1"/>
    <col min="6" max="45" width="2.42578125" style="4" customWidth="1"/>
    <col min="46" max="46" width="7.7109375" style="4" customWidth="1"/>
    <col min="47" max="47" width="8.28515625" style="4" customWidth="1"/>
    <col min="48" max="16384" width="9.140625" style="4"/>
  </cols>
  <sheetData>
    <row r="1" spans="1:47" ht="17.25" customHeight="1">
      <c r="A1" s="355" t="str">
        <f>'K. Bilgiler'!H14&amp;" EĞİTİM ÖĞRETİM YILI "&amp;'K. Bilgiler'!H6</f>
        <v>2016-2017 EĞİTİM ÖĞRETİM YILI ZEHRA ŞELALE ANADOLU LİSESİ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7"/>
      <c r="AQ1" s="354">
        <f ca="1">TODAY()</f>
        <v>42844</v>
      </c>
      <c r="AR1" s="354"/>
      <c r="AS1" s="354"/>
      <c r="AT1" s="354"/>
      <c r="AU1" s="354"/>
    </row>
    <row r="2" spans="1:47" ht="16.5" customHeight="1">
      <c r="A2" s="372" t="str">
        <f>'K. Bilgiler'!H10&amp;" / "&amp;'K. Bilgiler'!H12&amp;" SINIFI "&amp;'K. Bilgiler'!H8&amp;" DERSİ "&amp;'K. Bilgiler'!H16&amp;" DÖNEM 1. SINAV ANALİZİ"</f>
        <v>9 / A SINIFI Türk Dili ve Edebiyatı DERSİ I. DÖNEM DÖNEM 1. SINAV ANALİZİ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54"/>
      <c r="AR2" s="354"/>
      <c r="AS2" s="354"/>
      <c r="AT2" s="354"/>
      <c r="AU2" s="354"/>
    </row>
    <row r="3" spans="1:47" ht="84.95" customHeight="1">
      <c r="A3" s="365" t="s">
        <v>75</v>
      </c>
      <c r="B3" s="366"/>
      <c r="C3" s="366"/>
      <c r="D3" s="366"/>
      <c r="E3" s="367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1"/>
      <c r="AR3" s="151"/>
      <c r="AS3" s="151"/>
      <c r="AT3" s="368"/>
      <c r="AU3" s="369"/>
    </row>
    <row r="4" spans="1:47" ht="12.75" customHeight="1">
      <c r="A4" s="370" t="s">
        <v>27</v>
      </c>
      <c r="B4" s="370"/>
      <c r="C4" s="370"/>
      <c r="D4" s="370"/>
      <c r="E4" s="370"/>
      <c r="F4" s="18" t="str">
        <f>IF('NOT Baremi'!E9=0," ",'NOT Baremi'!E9)</f>
        <v xml:space="preserve"> </v>
      </c>
      <c r="G4" s="18" t="str">
        <f>IF('NOT Baremi'!F9=0," ",'NOT Baremi'!F9)</f>
        <v xml:space="preserve"> </v>
      </c>
      <c r="H4" s="18" t="str">
        <f>IF('NOT Baremi'!G9=0," ",'NOT Baremi'!G9)</f>
        <v xml:space="preserve"> </v>
      </c>
      <c r="I4" s="18" t="str">
        <f>IF('NOT Baremi'!H9=0," ",'NOT Baremi'!H9)</f>
        <v xml:space="preserve"> </v>
      </c>
      <c r="J4" s="18" t="str">
        <f>IF('NOT Baremi'!I9=0," ",'NOT Baremi'!I9)</f>
        <v xml:space="preserve"> </v>
      </c>
      <c r="K4" s="18" t="str">
        <f>IF('NOT Baremi'!J9=0," ",'NOT Baremi'!J9)</f>
        <v xml:space="preserve"> </v>
      </c>
      <c r="L4" s="18" t="str">
        <f>IF('NOT Baremi'!K9=0," ",'NOT Baremi'!K9)</f>
        <v xml:space="preserve"> </v>
      </c>
      <c r="M4" s="18" t="str">
        <f>IF('NOT Baremi'!L9=0," ",'NOT Baremi'!L9)</f>
        <v xml:space="preserve"> </v>
      </c>
      <c r="N4" s="18" t="str">
        <f>IF('NOT Baremi'!M9=0," ",'NOT Baremi'!M9)</f>
        <v xml:space="preserve"> </v>
      </c>
      <c r="O4" s="18" t="str">
        <f>IF('NOT Baremi'!N9=0," ",'NOT Baremi'!N9)</f>
        <v xml:space="preserve"> </v>
      </c>
      <c r="P4" s="18" t="str">
        <f>IF('NOT Baremi'!O9=0," ",'NOT Baremi'!O9)</f>
        <v xml:space="preserve"> </v>
      </c>
      <c r="Q4" s="18" t="str">
        <f>IF('NOT Baremi'!P9=0," ",'NOT Baremi'!P9)</f>
        <v xml:space="preserve"> </v>
      </c>
      <c r="R4" s="18" t="str">
        <f>IF('NOT Baremi'!Q9=0," ",'NOT Baremi'!Q9)</f>
        <v xml:space="preserve"> </v>
      </c>
      <c r="S4" s="18" t="str">
        <f>IF('NOT Baremi'!R9=0," ",'NOT Baremi'!R9)</f>
        <v xml:space="preserve"> </v>
      </c>
      <c r="T4" s="18" t="str">
        <f>IF('NOT Baremi'!S9=0," ",'NOT Baremi'!S9)</f>
        <v xml:space="preserve"> </v>
      </c>
      <c r="U4" s="18" t="str">
        <f>IF('NOT Baremi'!T9=0," ",'NOT Baremi'!T9)</f>
        <v xml:space="preserve"> </v>
      </c>
      <c r="V4" s="18" t="str">
        <f>IF('NOT Baremi'!U9=0," ",'NOT Baremi'!U9)</f>
        <v xml:space="preserve"> </v>
      </c>
      <c r="W4" s="18" t="str">
        <f>IF('NOT Baremi'!V9=0," ",'NOT Baremi'!V9)</f>
        <v xml:space="preserve"> </v>
      </c>
      <c r="X4" s="18" t="str">
        <f>IF('NOT Baremi'!W9=0," ",'NOT Baremi'!W9)</f>
        <v xml:space="preserve"> </v>
      </c>
      <c r="Y4" s="18" t="str">
        <f>IF('NOT Baremi'!X9=0," ",'NOT Baremi'!X9)</f>
        <v xml:space="preserve"> </v>
      </c>
      <c r="Z4" s="18" t="str">
        <f>IF('NOT Baremi'!Y9=0," ",'NOT Baremi'!Y9)</f>
        <v xml:space="preserve"> </v>
      </c>
      <c r="AA4" s="18" t="str">
        <f>IF('NOT Baremi'!Z9=0," ",'NOT Baremi'!Z9)</f>
        <v xml:space="preserve"> </v>
      </c>
      <c r="AB4" s="18" t="str">
        <f>IF('NOT Baremi'!AA9=0," ",'NOT Baremi'!AA9)</f>
        <v xml:space="preserve"> </v>
      </c>
      <c r="AC4" s="18" t="str">
        <f>IF('NOT Baremi'!AB9=0," ",'NOT Baremi'!AB9)</f>
        <v xml:space="preserve"> </v>
      </c>
      <c r="AD4" s="18" t="str">
        <f>IF('NOT Baremi'!AC9=0," ",'NOT Baremi'!AC9)</f>
        <v xml:space="preserve"> </v>
      </c>
      <c r="AE4" s="18" t="str">
        <f>IF('NOT Baremi'!AD9=0," ",'NOT Baremi'!AD9)</f>
        <v xml:space="preserve"> </v>
      </c>
      <c r="AF4" s="18" t="str">
        <f>IF('NOT Baremi'!AE9=0," ",'NOT Baremi'!AE9)</f>
        <v xml:space="preserve"> </v>
      </c>
      <c r="AG4" s="18" t="str">
        <f>IF('NOT Baremi'!AF9=0," ",'NOT Baremi'!AF9)</f>
        <v xml:space="preserve"> </v>
      </c>
      <c r="AH4" s="18" t="str">
        <f>IF('NOT Baremi'!AG9=0," ",'NOT Baremi'!AG9)</f>
        <v xml:space="preserve"> </v>
      </c>
      <c r="AI4" s="18" t="str">
        <f>IF('NOT Baremi'!AH9=0," ",'NOT Baremi'!AH9)</f>
        <v xml:space="preserve"> </v>
      </c>
      <c r="AJ4" s="18" t="str">
        <f>IF('NOT Baremi'!AI9=0," ",'NOT Baremi'!AI9)</f>
        <v xml:space="preserve"> </v>
      </c>
      <c r="AK4" s="18" t="str">
        <f>IF('NOT Baremi'!AJ9=0," ",'NOT Baremi'!AJ9)</f>
        <v xml:space="preserve"> </v>
      </c>
      <c r="AL4" s="18" t="str">
        <f>IF('NOT Baremi'!AK9=0," ",'NOT Baremi'!AK9)</f>
        <v xml:space="preserve"> </v>
      </c>
      <c r="AM4" s="18" t="str">
        <f>IF('NOT Baremi'!AL9=0," ",'NOT Baremi'!AL9)</f>
        <v xml:space="preserve"> </v>
      </c>
      <c r="AN4" s="18" t="str">
        <f>IF('NOT Baremi'!AM9=0," ",'NOT Baremi'!AM9)</f>
        <v xml:space="preserve"> </v>
      </c>
      <c r="AO4" s="18" t="str">
        <f>IF('NOT Baremi'!AN9=0," ",'NOT Baremi'!AN9)</f>
        <v xml:space="preserve"> </v>
      </c>
      <c r="AP4" s="18" t="str">
        <f>IF('NOT Baremi'!AO9=0," ",'NOT Baremi'!AO9)</f>
        <v xml:space="preserve"> </v>
      </c>
      <c r="AQ4" s="18" t="str">
        <f>IF('NOT Baremi'!AP9=0," ",'NOT Baremi'!AP9)</f>
        <v xml:space="preserve"> </v>
      </c>
      <c r="AR4" s="18" t="str">
        <f>IF('NOT Baremi'!AQ9=0," ",'NOT Baremi'!AQ9)</f>
        <v xml:space="preserve"> </v>
      </c>
      <c r="AS4" s="18" t="str">
        <f>IF('NOT Baremi'!AR9=0," ",'NOT Baremi'!AR9)</f>
        <v xml:space="preserve"> </v>
      </c>
      <c r="AT4" s="39" t="str">
        <f>IF(SUM(F4:AS4)=0," ",SUM(F4:AS4))</f>
        <v xml:space="preserve"> </v>
      </c>
      <c r="AU4" s="373" t="s">
        <v>147</v>
      </c>
    </row>
    <row r="5" spans="1:47" ht="37.5">
      <c r="A5" s="40" t="s">
        <v>0</v>
      </c>
      <c r="B5" s="40" t="s">
        <v>35</v>
      </c>
      <c r="C5" s="371" t="s">
        <v>26</v>
      </c>
      <c r="D5" s="371"/>
      <c r="E5" s="371"/>
      <c r="F5" s="17" t="str">
        <f>IF('NOT Baremi'!E9&gt;0,'NOT Baremi'!E8&amp;"."&amp;"SORU"," ")</f>
        <v xml:space="preserve"> </v>
      </c>
      <c r="G5" s="17" t="str">
        <f>IF('NOT Baremi'!F9&gt;0,'NOT Baremi'!F8&amp;"."&amp;"SORU"," ")</f>
        <v xml:space="preserve"> </v>
      </c>
      <c r="H5" s="17" t="str">
        <f>IF('NOT Baremi'!G9&gt;0,'NOT Baremi'!G8&amp;"."&amp;"SORU"," ")</f>
        <v xml:space="preserve"> </v>
      </c>
      <c r="I5" s="17" t="str">
        <f>IF('NOT Baremi'!H9&gt;0,'NOT Baremi'!H8&amp;"."&amp;"SORU"," ")</f>
        <v xml:space="preserve"> </v>
      </c>
      <c r="J5" s="17" t="str">
        <f>IF('NOT Baremi'!I9&gt;0,'NOT Baremi'!I8&amp;"."&amp;"SORU"," ")</f>
        <v xml:space="preserve"> </v>
      </c>
      <c r="K5" s="17" t="str">
        <f>IF('NOT Baremi'!J9&gt;0,'NOT Baremi'!J8&amp;"."&amp;"SORU"," ")</f>
        <v xml:space="preserve"> </v>
      </c>
      <c r="L5" s="17" t="str">
        <f>IF('NOT Baremi'!K9&gt;0,'NOT Baremi'!K8&amp;"."&amp;"SORU"," ")</f>
        <v xml:space="preserve"> </v>
      </c>
      <c r="M5" s="17" t="str">
        <f>IF('NOT Baremi'!L9&gt;0,'NOT Baremi'!L8&amp;"."&amp;"SORU"," ")</f>
        <v xml:space="preserve"> </v>
      </c>
      <c r="N5" s="17" t="str">
        <f>IF('NOT Baremi'!M9&gt;0,'NOT Baremi'!M8&amp;"."&amp;"SORU"," ")</f>
        <v xml:space="preserve"> </v>
      </c>
      <c r="O5" s="17" t="str">
        <f>IF('NOT Baremi'!N9&gt;0,'NOT Baremi'!N8&amp;"."&amp;"SORU"," ")</f>
        <v xml:space="preserve"> </v>
      </c>
      <c r="P5" s="17" t="str">
        <f>IF('NOT Baremi'!O9&gt;0,'NOT Baremi'!O8&amp;"."&amp;"SORU"," ")</f>
        <v xml:space="preserve"> </v>
      </c>
      <c r="Q5" s="17" t="str">
        <f>IF('NOT Baremi'!P9&gt;0,'NOT Baremi'!P8&amp;"."&amp;"SORU"," ")</f>
        <v xml:space="preserve"> </v>
      </c>
      <c r="R5" s="17" t="str">
        <f>IF('NOT Baremi'!Q9&gt;0,'NOT Baremi'!Q8&amp;"."&amp;"SORU"," ")</f>
        <v xml:space="preserve"> </v>
      </c>
      <c r="S5" s="17" t="str">
        <f>IF('NOT Baremi'!R9&gt;0,'NOT Baremi'!R8&amp;"."&amp;"SORU"," ")</f>
        <v xml:space="preserve"> </v>
      </c>
      <c r="T5" s="17" t="str">
        <f>IF('NOT Baremi'!S9&gt;0,'NOT Baremi'!S8&amp;"."&amp;"SORU"," ")</f>
        <v xml:space="preserve"> </v>
      </c>
      <c r="U5" s="17" t="str">
        <f>IF('NOT Baremi'!T9&gt;0,'NOT Baremi'!T8&amp;"."&amp;"SORU"," ")</f>
        <v xml:space="preserve"> </v>
      </c>
      <c r="V5" s="17" t="str">
        <f>IF('NOT Baremi'!U9&gt;0,'NOT Baremi'!U8&amp;"."&amp;"SORU"," ")</f>
        <v xml:space="preserve"> </v>
      </c>
      <c r="W5" s="17" t="str">
        <f>IF('NOT Baremi'!V9&gt;0,'NOT Baremi'!V8&amp;"."&amp;"SORU"," ")</f>
        <v xml:space="preserve"> </v>
      </c>
      <c r="X5" s="17" t="str">
        <f>IF('NOT Baremi'!W9&gt;0,'NOT Baremi'!W8&amp;"."&amp;"SORU"," ")</f>
        <v xml:space="preserve"> </v>
      </c>
      <c r="Y5" s="17" t="str">
        <f>IF('NOT Baremi'!X9&gt;0,'NOT Baremi'!X8&amp;"."&amp;"SORU"," ")</f>
        <v xml:space="preserve"> </v>
      </c>
      <c r="Z5" s="17" t="str">
        <f>IF('NOT Baremi'!Y9&gt;0,'NOT Baremi'!Y8&amp;"."&amp;"SORU"," ")</f>
        <v xml:space="preserve"> </v>
      </c>
      <c r="AA5" s="17" t="str">
        <f>IF('NOT Baremi'!Z9&gt;0,'NOT Baremi'!Z8&amp;"."&amp;"SORU"," ")</f>
        <v xml:space="preserve"> </v>
      </c>
      <c r="AB5" s="17" t="str">
        <f>IF('NOT Baremi'!AA9&gt;0,'NOT Baremi'!AA8&amp;"."&amp;"SORU"," ")</f>
        <v xml:space="preserve"> </v>
      </c>
      <c r="AC5" s="17" t="str">
        <f>IF('NOT Baremi'!AB9&gt;0,'NOT Baremi'!AB8&amp;"."&amp;"SORU"," ")</f>
        <v xml:space="preserve"> </v>
      </c>
      <c r="AD5" s="17" t="str">
        <f>IF('NOT Baremi'!AC9&gt;0,'NOT Baremi'!AC8&amp;"."&amp;"SORU"," ")</f>
        <v xml:space="preserve"> </v>
      </c>
      <c r="AE5" s="17" t="str">
        <f>IF('NOT Baremi'!AD9&gt;0,'NOT Baremi'!AD8&amp;"."&amp;"SORU"," ")</f>
        <v xml:space="preserve"> </v>
      </c>
      <c r="AF5" s="17" t="str">
        <f>IF('NOT Baremi'!AE9&gt;0,'NOT Baremi'!AE8&amp;"."&amp;"SORU"," ")</f>
        <v xml:space="preserve"> </v>
      </c>
      <c r="AG5" s="17" t="str">
        <f>IF('NOT Baremi'!AF9&gt;0,'NOT Baremi'!AF8&amp;"."&amp;"SORU"," ")</f>
        <v xml:space="preserve"> </v>
      </c>
      <c r="AH5" s="17" t="str">
        <f>IF('NOT Baremi'!AG9&gt;0,'NOT Baremi'!AG8&amp;"."&amp;"SORU"," ")</f>
        <v xml:space="preserve"> </v>
      </c>
      <c r="AI5" s="17" t="str">
        <f>IF('NOT Baremi'!AH9&gt;0,'NOT Baremi'!AH8&amp;"."&amp;"SORU"," ")</f>
        <v xml:space="preserve"> </v>
      </c>
      <c r="AJ5" s="17" t="str">
        <f>IF('NOT Baremi'!AI9&gt;0,'NOT Baremi'!AI8&amp;"."&amp;"SORU"," ")</f>
        <v xml:space="preserve"> </v>
      </c>
      <c r="AK5" s="17" t="str">
        <f>IF('NOT Baremi'!AJ9&gt;0,'NOT Baremi'!AJ8&amp;"."&amp;"SORU"," ")</f>
        <v xml:space="preserve"> </v>
      </c>
      <c r="AL5" s="17" t="str">
        <f>IF('NOT Baremi'!AK9&gt;0,'NOT Baremi'!AK8&amp;"."&amp;"SORU"," ")</f>
        <v xml:space="preserve"> </v>
      </c>
      <c r="AM5" s="17" t="str">
        <f>IF('NOT Baremi'!AL9&gt;0,'NOT Baremi'!AL8&amp;"."&amp;"SORU"," ")</f>
        <v xml:space="preserve"> </v>
      </c>
      <c r="AN5" s="17" t="str">
        <f>IF('NOT Baremi'!AM9&gt;0,'NOT Baremi'!AM8&amp;"."&amp;"SORU"," ")</f>
        <v xml:space="preserve"> </v>
      </c>
      <c r="AO5" s="17" t="str">
        <f>IF('NOT Baremi'!AN9&gt;0,'NOT Baremi'!AN8&amp;"."&amp;"SORU"," ")</f>
        <v xml:space="preserve"> </v>
      </c>
      <c r="AP5" s="17" t="str">
        <f>IF('NOT Baremi'!AO9&gt;0,'NOT Baremi'!AO8&amp;"."&amp;"SORU"," ")</f>
        <v xml:space="preserve"> </v>
      </c>
      <c r="AQ5" s="17" t="str">
        <f>IF('NOT Baremi'!AP9&gt;0,'NOT Baremi'!AP8&amp;"."&amp;"SORU"," ")</f>
        <v xml:space="preserve"> </v>
      </c>
      <c r="AR5" s="17" t="str">
        <f>IF('NOT Baremi'!AQ9&gt;0,'NOT Baremi'!AQ8&amp;"."&amp;"SORU"," ")</f>
        <v xml:space="preserve"> </v>
      </c>
      <c r="AS5" s="17" t="str">
        <f>IF('NOT Baremi'!AR9&gt;0,'NOT Baremi'!AR8&amp;"."&amp;"SORU"," ")</f>
        <v xml:space="preserve"> </v>
      </c>
      <c r="AT5" s="20" t="s">
        <v>30</v>
      </c>
      <c r="AU5" s="373"/>
    </row>
    <row r="6" spans="1:47" ht="12" customHeight="1">
      <c r="A6" s="41">
        <f>'S. Listesi'!E4</f>
        <v>1</v>
      </c>
      <c r="B6" s="42">
        <f>IF('S. Listesi'!F4=0," ",'S. Listesi'!F4)</f>
        <v>1701</v>
      </c>
      <c r="C6" s="334" t="str">
        <f>IF('S. Listesi'!G4=0," ",'S. Listesi'!G4)</f>
        <v>ZEHRA ARSLAN</v>
      </c>
      <c r="D6" s="334"/>
      <c r="E6" s="334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21" t="str">
        <f>IF(COUNTBLANK(F6:AS6)=COLUMNS(F6:AS6)," ",IF(SUM(F6:AS6)=0,0,SUM(F6:AS6)))</f>
        <v xml:space="preserve"> </v>
      </c>
      <c r="AU6" s="21" t="str">
        <f>IF(AT6=" "," ",IF(AT6&gt;=85,"Pekiyi",IF(AT6&gt;=70,"İyi",IF(AT6&gt;=60,"Orta",IF(AT6&gt;=50,"Geçer",IF(AT6&gt;=0,"Geçmez",0))))))</f>
        <v xml:space="preserve"> </v>
      </c>
    </row>
    <row r="7" spans="1:47" ht="12" customHeight="1">
      <c r="A7" s="41">
        <f>'S. Listesi'!E5</f>
        <v>2</v>
      </c>
      <c r="B7" s="42">
        <f>IF('S. Listesi'!F5=0," ",'S. Listesi'!F5)</f>
        <v>1702</v>
      </c>
      <c r="C7" s="334" t="str">
        <f>IF('S. Listesi'!G5=0," ",'S. Listesi'!G5)</f>
        <v>KÜBRA GÜL</v>
      </c>
      <c r="D7" s="334"/>
      <c r="E7" s="334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21" t="str">
        <f t="shared" ref="AT7:AT40" si="0">IF(COUNTBLANK(F7:AS7)=COLUMNS(F7:AS7)," ",IF(SUM(F7:AS7)=0,0,SUM(F7:AS7)))</f>
        <v xml:space="preserve"> </v>
      </c>
      <c r="AU7" s="21" t="str">
        <f t="shared" ref="AU7:AU40" si="1">IF(AT7=" "," ",IF(AT7&gt;=85,"Pekiyi",IF(AT7&gt;=70,"İyi",IF(AT7&gt;=60,"Orta",IF(AT7&gt;=50,"Geçer",IF(AT7&gt;=0,1,0))))))</f>
        <v xml:space="preserve"> </v>
      </c>
    </row>
    <row r="8" spans="1:47" ht="12" customHeight="1">
      <c r="A8" s="41">
        <f>'S. Listesi'!E6</f>
        <v>3</v>
      </c>
      <c r="B8" s="42">
        <f>IF('S. Listesi'!F6=0," ",'S. Listesi'!F6)</f>
        <v>1703</v>
      </c>
      <c r="C8" s="334" t="str">
        <f>IF('S. Listesi'!G6=0," ",'S. Listesi'!G6)</f>
        <v>ÇAĞRI GÜNEN</v>
      </c>
      <c r="D8" s="334"/>
      <c r="E8" s="334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21" t="str">
        <f t="shared" si="0"/>
        <v xml:space="preserve"> </v>
      </c>
      <c r="AU8" s="21" t="str">
        <f t="shared" si="1"/>
        <v xml:space="preserve"> </v>
      </c>
    </row>
    <row r="9" spans="1:47" ht="12" customHeight="1">
      <c r="A9" s="41">
        <f>'S. Listesi'!E7</f>
        <v>4</v>
      </c>
      <c r="B9" s="42">
        <f>IF('S. Listesi'!F7=0," ",'S. Listesi'!F7)</f>
        <v>1704</v>
      </c>
      <c r="C9" s="334" t="str">
        <f>IF('S. Listesi'!G7=0," ",'S. Listesi'!G7)</f>
        <v>DESTİNA KIZILTAŞ</v>
      </c>
      <c r="D9" s="334"/>
      <c r="E9" s="334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21" t="str">
        <f t="shared" si="0"/>
        <v xml:space="preserve"> </v>
      </c>
      <c r="AU9" s="21" t="str">
        <f t="shared" si="1"/>
        <v xml:space="preserve"> </v>
      </c>
    </row>
    <row r="10" spans="1:47" ht="12" customHeight="1">
      <c r="A10" s="41">
        <f>'S. Listesi'!E8</f>
        <v>5</v>
      </c>
      <c r="B10" s="42">
        <f>IF('S. Listesi'!F8=0," ",'S. Listesi'!F8)</f>
        <v>1705</v>
      </c>
      <c r="C10" s="334" t="str">
        <f>IF('S. Listesi'!G8=0," ",'S. Listesi'!G8)</f>
        <v>SILA TANRIVER</v>
      </c>
      <c r="D10" s="334"/>
      <c r="E10" s="334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21" t="str">
        <f t="shared" si="0"/>
        <v xml:space="preserve"> </v>
      </c>
      <c r="AU10" s="21" t="str">
        <f t="shared" si="1"/>
        <v xml:space="preserve"> </v>
      </c>
    </row>
    <row r="11" spans="1:47" ht="12" customHeight="1">
      <c r="A11" s="41">
        <f>'S. Listesi'!E9</f>
        <v>6</v>
      </c>
      <c r="B11" s="42">
        <f>IF('S. Listesi'!F9=0," ",'S. Listesi'!F9)</f>
        <v>1706</v>
      </c>
      <c r="C11" s="334" t="str">
        <f>IF('S. Listesi'!G9=0," ",'S. Listesi'!G9)</f>
        <v>FUNDA TANRIVERMİŞ</v>
      </c>
      <c r="D11" s="334"/>
      <c r="E11" s="334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21" t="str">
        <f t="shared" si="0"/>
        <v xml:space="preserve"> </v>
      </c>
      <c r="AU11" s="21" t="str">
        <f t="shared" si="1"/>
        <v xml:space="preserve"> </v>
      </c>
    </row>
    <row r="12" spans="1:47" ht="12" customHeight="1">
      <c r="A12" s="41">
        <f>'S. Listesi'!E10</f>
        <v>7</v>
      </c>
      <c r="B12" s="42">
        <f>IF('S. Listesi'!F10=0," ",'S. Listesi'!F10)</f>
        <v>1707</v>
      </c>
      <c r="C12" s="334" t="str">
        <f>IF('S. Listesi'!G10=0," ",'S. Listesi'!G10)</f>
        <v>YAĞMUR ESLEM COŞKUN</v>
      </c>
      <c r="D12" s="334"/>
      <c r="E12" s="334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21" t="str">
        <f>IF(COUNTBLANK(F12:AS12)=COLUMNS(F12:AS12)," ",IF(SUM(F12:AS12)=0,0,SUM(F12:AS12)))</f>
        <v xml:space="preserve"> </v>
      </c>
      <c r="AU12" s="21" t="str">
        <f t="shared" si="1"/>
        <v xml:space="preserve"> </v>
      </c>
    </row>
    <row r="13" spans="1:47" ht="12" customHeight="1">
      <c r="A13" s="41">
        <f>'S. Listesi'!E11</f>
        <v>8</v>
      </c>
      <c r="B13" s="42">
        <f>IF('S. Listesi'!F11=0," ",'S. Listesi'!F11)</f>
        <v>1708</v>
      </c>
      <c r="C13" s="334" t="str">
        <f>IF('S. Listesi'!G11=0," ",'S. Listesi'!G11)</f>
        <v>YUSUF SALİH ÖZDEMİR</v>
      </c>
      <c r="D13" s="334"/>
      <c r="E13" s="334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21" t="str">
        <f t="shared" si="0"/>
        <v xml:space="preserve"> </v>
      </c>
      <c r="AU13" s="21" t="str">
        <f t="shared" si="1"/>
        <v xml:space="preserve"> </v>
      </c>
    </row>
    <row r="14" spans="1:47" ht="12" customHeight="1">
      <c r="A14" s="41">
        <f>'S. Listesi'!E12</f>
        <v>9</v>
      </c>
      <c r="B14" s="42">
        <f>IF('S. Listesi'!F12=0," ",'S. Listesi'!F12)</f>
        <v>1710</v>
      </c>
      <c r="C14" s="334" t="str">
        <f>IF('S. Listesi'!G12=0," ",'S. Listesi'!G12)</f>
        <v>SERDAR DÖNMEZ</v>
      </c>
      <c r="D14" s="334"/>
      <c r="E14" s="334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21" t="str">
        <f t="shared" si="0"/>
        <v xml:space="preserve"> </v>
      </c>
      <c r="AU14" s="21" t="str">
        <f t="shared" si="1"/>
        <v xml:space="preserve"> </v>
      </c>
    </row>
    <row r="15" spans="1:47" ht="12" customHeight="1">
      <c r="A15" s="41">
        <f>'S. Listesi'!E13</f>
        <v>10</v>
      </c>
      <c r="B15" s="42">
        <f>IF('S. Listesi'!F13=0," ",'S. Listesi'!F13)</f>
        <v>1711</v>
      </c>
      <c r="C15" s="334" t="str">
        <f>IF('S. Listesi'!G13=0," ",'S. Listesi'!G13)</f>
        <v>GİZEM ÖZKAN</v>
      </c>
      <c r="D15" s="334"/>
      <c r="E15" s="334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21" t="str">
        <f t="shared" si="0"/>
        <v xml:space="preserve"> </v>
      </c>
      <c r="AU15" s="21" t="str">
        <f t="shared" si="1"/>
        <v xml:space="preserve"> </v>
      </c>
    </row>
    <row r="16" spans="1:47" ht="12" customHeight="1">
      <c r="A16" s="41">
        <f>'S. Listesi'!E14</f>
        <v>11</v>
      </c>
      <c r="B16" s="42">
        <f>IF('S. Listesi'!F14=0," ",'S. Listesi'!F14)</f>
        <v>1712</v>
      </c>
      <c r="C16" s="334" t="str">
        <f>IF('S. Listesi'!G14=0," ",'S. Listesi'!G14)</f>
        <v>BÜNYAMIN BAKAC</v>
      </c>
      <c r="D16" s="334"/>
      <c r="E16" s="334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21" t="str">
        <f t="shared" si="0"/>
        <v xml:space="preserve"> </v>
      </c>
      <c r="AU16" s="21" t="str">
        <f t="shared" si="1"/>
        <v xml:space="preserve"> </v>
      </c>
    </row>
    <row r="17" spans="1:47" ht="12" customHeight="1">
      <c r="A17" s="41">
        <f>'S. Listesi'!E15</f>
        <v>12</v>
      </c>
      <c r="B17" s="42">
        <f>IF('S. Listesi'!F15=0," ",'S. Listesi'!F15)</f>
        <v>1713</v>
      </c>
      <c r="C17" s="334" t="str">
        <f>IF('S. Listesi'!G15=0," ",'S. Listesi'!G15)</f>
        <v>MÜCAHİT ERDEM ÇUBUK</v>
      </c>
      <c r="D17" s="334"/>
      <c r="E17" s="334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21" t="str">
        <f t="shared" si="0"/>
        <v xml:space="preserve"> </v>
      </c>
      <c r="AU17" s="21" t="str">
        <f t="shared" si="1"/>
        <v xml:space="preserve"> </v>
      </c>
    </row>
    <row r="18" spans="1:47" ht="12" customHeight="1">
      <c r="A18" s="41">
        <f>'S. Listesi'!E16</f>
        <v>13</v>
      </c>
      <c r="B18" s="42">
        <f>IF('S. Listesi'!F16=0," ",'S. Listesi'!F16)</f>
        <v>1714</v>
      </c>
      <c r="C18" s="334" t="str">
        <f>IF('S. Listesi'!G16=0," ",'S. Listesi'!G16)</f>
        <v>ALTAN ULUDOĞAN</v>
      </c>
      <c r="D18" s="334"/>
      <c r="E18" s="334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21" t="str">
        <f t="shared" si="0"/>
        <v xml:space="preserve"> </v>
      </c>
      <c r="AU18" s="21" t="str">
        <f t="shared" si="1"/>
        <v xml:space="preserve"> </v>
      </c>
    </row>
    <row r="19" spans="1:47" ht="12" customHeight="1">
      <c r="A19" s="41">
        <f>'S. Listesi'!E17</f>
        <v>14</v>
      </c>
      <c r="B19" s="42">
        <f>IF('S. Listesi'!F17=0," ",'S. Listesi'!F17)</f>
        <v>1726</v>
      </c>
      <c r="C19" s="334" t="str">
        <f>IF('S. Listesi'!G17=0," ",'S. Listesi'!G17)</f>
        <v>MEHMET EMİR ARSLAN</v>
      </c>
      <c r="D19" s="334"/>
      <c r="E19" s="334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21" t="str">
        <f t="shared" si="0"/>
        <v xml:space="preserve"> </v>
      </c>
      <c r="AU19" s="21" t="str">
        <f t="shared" si="1"/>
        <v xml:space="preserve"> </v>
      </c>
    </row>
    <row r="20" spans="1:47" ht="12" customHeight="1">
      <c r="A20" s="41">
        <f>'S. Listesi'!E18</f>
        <v>15</v>
      </c>
      <c r="B20" s="42">
        <f>IF('S. Listesi'!F18=0," ",'S. Listesi'!F18)</f>
        <v>1739</v>
      </c>
      <c r="C20" s="334" t="str">
        <f>IF('S. Listesi'!G18=0," ",'S. Listesi'!G18)</f>
        <v>EZGİ SAKARYA</v>
      </c>
      <c r="D20" s="334"/>
      <c r="E20" s="334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21" t="str">
        <f t="shared" si="0"/>
        <v xml:space="preserve"> </v>
      </c>
      <c r="AU20" s="21" t="str">
        <f t="shared" si="1"/>
        <v xml:space="preserve"> </v>
      </c>
    </row>
    <row r="21" spans="1:47" ht="12" customHeight="1">
      <c r="A21" s="41">
        <f>'S. Listesi'!E19</f>
        <v>16</v>
      </c>
      <c r="B21" s="42">
        <f>IF('S. Listesi'!F19=0," ",'S. Listesi'!F19)</f>
        <v>1745</v>
      </c>
      <c r="C21" s="334" t="str">
        <f>IF('S. Listesi'!G19=0," ",'S. Listesi'!G19)</f>
        <v>BERNA ÖZDEMİR</v>
      </c>
      <c r="D21" s="334"/>
      <c r="E21" s="334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21" t="str">
        <f t="shared" si="0"/>
        <v xml:space="preserve"> </v>
      </c>
      <c r="AU21" s="21" t="str">
        <f t="shared" si="1"/>
        <v xml:space="preserve"> </v>
      </c>
    </row>
    <row r="22" spans="1:47" ht="12" customHeight="1">
      <c r="A22" s="41">
        <f>'S. Listesi'!E20</f>
        <v>17</v>
      </c>
      <c r="B22" s="42">
        <f>IF('S. Listesi'!F20=0," ",'S. Listesi'!F20)</f>
        <v>1750</v>
      </c>
      <c r="C22" s="334" t="str">
        <f>IF('S. Listesi'!G20=0," ",'S. Listesi'!G20)</f>
        <v>OĞUZHAN ERGEN</v>
      </c>
      <c r="D22" s="334"/>
      <c r="E22" s="334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21" t="str">
        <f t="shared" si="0"/>
        <v xml:space="preserve"> </v>
      </c>
      <c r="AU22" s="21" t="str">
        <f t="shared" si="1"/>
        <v xml:space="preserve"> </v>
      </c>
    </row>
    <row r="23" spans="1:47" ht="12" customHeight="1">
      <c r="A23" s="41">
        <f>'S. Listesi'!E21</f>
        <v>18</v>
      </c>
      <c r="B23" s="42">
        <f>IF('S. Listesi'!F21=0," ",'S. Listesi'!F21)</f>
        <v>1757</v>
      </c>
      <c r="C23" s="334" t="str">
        <f>IF('S. Listesi'!G21=0," ",'S. Listesi'!G21)</f>
        <v>YAREN COŞKUN</v>
      </c>
      <c r="D23" s="334"/>
      <c r="E23" s="334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21" t="str">
        <f t="shared" si="0"/>
        <v xml:space="preserve"> </v>
      </c>
      <c r="AU23" s="21" t="str">
        <f t="shared" si="1"/>
        <v xml:space="preserve"> </v>
      </c>
    </row>
    <row r="24" spans="1:47" ht="12" customHeight="1">
      <c r="A24" s="41">
        <f>'S. Listesi'!E22</f>
        <v>19</v>
      </c>
      <c r="B24" s="42">
        <f>IF('S. Listesi'!F22=0," ",'S. Listesi'!F22)</f>
        <v>1762</v>
      </c>
      <c r="C24" s="334" t="str">
        <f>IF('S. Listesi'!G22=0," ",'S. Listesi'!G22)</f>
        <v>İREM CİHAN</v>
      </c>
      <c r="D24" s="334"/>
      <c r="E24" s="334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21" t="str">
        <f t="shared" si="0"/>
        <v xml:space="preserve"> </v>
      </c>
      <c r="AU24" s="21" t="str">
        <f t="shared" si="1"/>
        <v xml:space="preserve"> </v>
      </c>
    </row>
    <row r="25" spans="1:47" ht="12" customHeight="1">
      <c r="A25" s="41">
        <f>'S. Listesi'!E23</f>
        <v>20</v>
      </c>
      <c r="B25" s="42">
        <f>IF('S. Listesi'!F23=0," ",'S. Listesi'!F23)</f>
        <v>1764</v>
      </c>
      <c r="C25" s="334" t="str">
        <f>IF('S. Listesi'!G23=0," ",'S. Listesi'!G23)</f>
        <v>GÖKNUR ACARTÜRK</v>
      </c>
      <c r="D25" s="334"/>
      <c r="E25" s="334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21" t="str">
        <f>IF(COUNTBLANK(F25:AS25)=COLUMNS(F25:AS25)," ",IF(SUM(F25:AS25)=0,0,SUM(F25:AS25)))</f>
        <v xml:space="preserve"> </v>
      </c>
      <c r="AU25" s="21" t="str">
        <f t="shared" si="1"/>
        <v xml:space="preserve"> </v>
      </c>
    </row>
    <row r="26" spans="1:47" ht="12" customHeight="1">
      <c r="A26" s="41">
        <f>'S. Listesi'!E24</f>
        <v>21</v>
      </c>
      <c r="B26" s="42">
        <f>IF('S. Listesi'!F24=0," ",'S. Listesi'!F24)</f>
        <v>1767</v>
      </c>
      <c r="C26" s="334" t="str">
        <f>IF('S. Listesi'!G24=0," ",'S. Listesi'!G24)</f>
        <v>İLKNUR CANLI</v>
      </c>
      <c r="D26" s="334"/>
      <c r="E26" s="334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21" t="str">
        <f t="shared" si="0"/>
        <v xml:space="preserve"> </v>
      </c>
      <c r="AU26" s="21" t="str">
        <f t="shared" si="1"/>
        <v xml:space="preserve"> </v>
      </c>
    </row>
    <row r="27" spans="1:47" ht="12" customHeight="1">
      <c r="A27" s="41">
        <f>'S. Listesi'!E25</f>
        <v>22</v>
      </c>
      <c r="B27" s="42">
        <f>IF('S. Listesi'!F25=0," ",'S. Listesi'!F25)</f>
        <v>1772</v>
      </c>
      <c r="C27" s="334" t="str">
        <f>IF('S. Listesi'!G25=0," ",'S. Listesi'!G25)</f>
        <v>NURSENA İŞLER</v>
      </c>
      <c r="D27" s="334"/>
      <c r="E27" s="334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21" t="str">
        <f t="shared" si="0"/>
        <v xml:space="preserve"> </v>
      </c>
      <c r="AU27" s="21" t="str">
        <f t="shared" si="1"/>
        <v xml:space="preserve"> </v>
      </c>
    </row>
    <row r="28" spans="1:47" ht="12" customHeight="1">
      <c r="A28" s="41">
        <f>'S. Listesi'!E26</f>
        <v>23</v>
      </c>
      <c r="B28" s="42">
        <f>IF('S. Listesi'!F26=0," ",'S. Listesi'!F26)</f>
        <v>1775</v>
      </c>
      <c r="C28" s="334" t="str">
        <f>IF('S. Listesi'!G26=0," ",'S. Listesi'!G26)</f>
        <v>İREM KARADAĞ</v>
      </c>
      <c r="D28" s="334"/>
      <c r="E28" s="334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21" t="str">
        <f t="shared" si="0"/>
        <v xml:space="preserve"> </v>
      </c>
      <c r="AU28" s="21" t="str">
        <f t="shared" si="1"/>
        <v xml:space="preserve"> </v>
      </c>
    </row>
    <row r="29" spans="1:47" ht="12" customHeight="1">
      <c r="A29" s="41">
        <f>'S. Listesi'!E27</f>
        <v>24</v>
      </c>
      <c r="B29" s="42">
        <f>IF('S. Listesi'!F27=0," ",'S. Listesi'!F27)</f>
        <v>1778</v>
      </c>
      <c r="C29" s="335" t="str">
        <f>IF('S. Listesi'!G27=0," ",'S. Listesi'!G27)</f>
        <v>YAĞIZ RESULOĞLU</v>
      </c>
      <c r="D29" s="336"/>
      <c r="E29" s="337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21" t="str">
        <f t="shared" si="0"/>
        <v xml:space="preserve"> </v>
      </c>
      <c r="AU29" s="21" t="str">
        <f t="shared" si="1"/>
        <v xml:space="preserve"> </v>
      </c>
    </row>
    <row r="30" spans="1:47" ht="12" customHeight="1">
      <c r="A30" s="41">
        <f>'S. Listesi'!E28</f>
        <v>25</v>
      </c>
      <c r="B30" s="42">
        <f>IF('S. Listesi'!F28=0," ",'S. Listesi'!F28)</f>
        <v>1785</v>
      </c>
      <c r="C30" s="335" t="str">
        <f>IF('S. Listesi'!G28=0," ",'S. Listesi'!G28)</f>
        <v>SİBEL DÖNGEZ</v>
      </c>
      <c r="D30" s="336"/>
      <c r="E30" s="337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21" t="str">
        <f t="shared" si="0"/>
        <v xml:space="preserve"> </v>
      </c>
      <c r="AU30" s="21" t="str">
        <f t="shared" si="1"/>
        <v xml:space="preserve"> </v>
      </c>
    </row>
    <row r="31" spans="1:47" ht="12" customHeight="1">
      <c r="A31" s="41">
        <f>'S. Listesi'!E29</f>
        <v>26</v>
      </c>
      <c r="B31" s="42">
        <f>IF('S. Listesi'!F29=0," ",'S. Listesi'!F29)</f>
        <v>1788</v>
      </c>
      <c r="C31" s="335" t="str">
        <f>IF('S. Listesi'!G29=0," ",'S. Listesi'!G29)</f>
        <v>ALEYNA TOPUZ</v>
      </c>
      <c r="D31" s="336"/>
      <c r="E31" s="337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21" t="str">
        <f t="shared" si="0"/>
        <v xml:space="preserve"> </v>
      </c>
      <c r="AU31" s="21" t="str">
        <f t="shared" si="1"/>
        <v xml:space="preserve"> </v>
      </c>
    </row>
    <row r="32" spans="1:47" ht="12" customHeight="1">
      <c r="A32" s="41">
        <f>'S. Listesi'!E30</f>
        <v>27</v>
      </c>
      <c r="B32" s="42">
        <f>IF('S. Listesi'!F30=0," ",'S. Listesi'!F30)</f>
        <v>1793</v>
      </c>
      <c r="C32" s="335" t="str">
        <f>IF('S. Listesi'!G30=0," ",'S. Listesi'!G30)</f>
        <v>BAHADIR ÖZTÜRK</v>
      </c>
      <c r="D32" s="336"/>
      <c r="E32" s="337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21" t="str">
        <f t="shared" si="0"/>
        <v xml:space="preserve"> </v>
      </c>
      <c r="AU32" s="21" t="str">
        <f t="shared" si="1"/>
        <v xml:space="preserve"> </v>
      </c>
    </row>
    <row r="33" spans="1:47" ht="12" customHeight="1">
      <c r="A33" s="41">
        <f>'S. Listesi'!E31</f>
        <v>28</v>
      </c>
      <c r="B33" s="42">
        <f>IF('S. Listesi'!F31=0," ",'S. Listesi'!F31)</f>
        <v>1801</v>
      </c>
      <c r="C33" s="335" t="str">
        <f>IF('S. Listesi'!G31=0," ",'S. Listesi'!G31)</f>
        <v>BERİLSU AKÇEVRE</v>
      </c>
      <c r="D33" s="336"/>
      <c r="E33" s="337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21" t="str">
        <f t="shared" si="0"/>
        <v xml:space="preserve"> </v>
      </c>
      <c r="AU33" s="21" t="str">
        <f t="shared" si="1"/>
        <v xml:space="preserve"> </v>
      </c>
    </row>
    <row r="34" spans="1:47" ht="12" customHeight="1">
      <c r="A34" s="41">
        <f>'S. Listesi'!E32</f>
        <v>29</v>
      </c>
      <c r="B34" s="42">
        <f>IF('S. Listesi'!F32=0," ",'S. Listesi'!F32)</f>
        <v>1805</v>
      </c>
      <c r="C34" s="335" t="str">
        <f>IF('S. Listesi'!G32=0," ",'S. Listesi'!G32)</f>
        <v>ESLEM ÖDEMİŞ</v>
      </c>
      <c r="D34" s="336"/>
      <c r="E34" s="337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21" t="str">
        <f t="shared" si="0"/>
        <v xml:space="preserve"> </v>
      </c>
      <c r="AU34" s="21" t="str">
        <f t="shared" si="1"/>
        <v xml:space="preserve"> </v>
      </c>
    </row>
    <row r="35" spans="1:47" ht="12" customHeight="1">
      <c r="A35" s="41">
        <f>'S. Listesi'!E33</f>
        <v>30</v>
      </c>
      <c r="B35" s="42">
        <f>IF('S. Listesi'!F33=0," ",'S. Listesi'!F33)</f>
        <v>1808</v>
      </c>
      <c r="C35" s="335" t="str">
        <f>IF('S. Listesi'!G33=0," ",'S. Listesi'!G33)</f>
        <v>BATUHAN GENÇ</v>
      </c>
      <c r="D35" s="336"/>
      <c r="E35" s="337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21" t="str">
        <f t="shared" si="0"/>
        <v xml:space="preserve"> </v>
      </c>
      <c r="AU35" s="21" t="str">
        <f t="shared" si="1"/>
        <v xml:space="preserve"> </v>
      </c>
    </row>
    <row r="36" spans="1:47" ht="12" customHeight="1">
      <c r="A36" s="41">
        <f>'S. Listesi'!E34</f>
        <v>31</v>
      </c>
      <c r="B36" s="42">
        <f>IF('S. Listesi'!F34=0," ",'S. Listesi'!F34)</f>
        <v>1812</v>
      </c>
      <c r="C36" s="335" t="str">
        <f>IF('S. Listesi'!G34=0," ",'S. Listesi'!G34)</f>
        <v>ARİFE BAŞPINAR</v>
      </c>
      <c r="D36" s="336"/>
      <c r="E36" s="337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21" t="str">
        <f t="shared" si="0"/>
        <v xml:space="preserve"> </v>
      </c>
      <c r="AU36" s="21" t="str">
        <f t="shared" si="1"/>
        <v xml:space="preserve"> </v>
      </c>
    </row>
    <row r="37" spans="1:47" ht="12" customHeight="1">
      <c r="A37" s="41">
        <f>'S. Listesi'!E35</f>
        <v>32</v>
      </c>
      <c r="B37" s="42">
        <f>IF('S. Listesi'!F35=0," ",'S. Listesi'!F35)</f>
        <v>1815</v>
      </c>
      <c r="C37" s="335" t="str">
        <f>IF('S. Listesi'!G35=0," ",'S. Listesi'!G35)</f>
        <v>BEYZA ÖZÇELİK</v>
      </c>
      <c r="D37" s="336"/>
      <c r="E37" s="337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21" t="str">
        <f t="shared" si="0"/>
        <v xml:space="preserve"> </v>
      </c>
      <c r="AU37" s="21" t="str">
        <f t="shared" si="1"/>
        <v xml:space="preserve"> </v>
      </c>
    </row>
    <row r="38" spans="1:47" ht="12" customHeight="1">
      <c r="A38" s="41" t="str">
        <f>'S. Listesi'!E36</f>
        <v xml:space="preserve"> </v>
      </c>
      <c r="B38" s="42" t="str">
        <f>IF('S. Listesi'!F36=0," ",'S. Listesi'!F36)</f>
        <v xml:space="preserve"> </v>
      </c>
      <c r="C38" s="335" t="str">
        <f>IF('S. Listesi'!G36=0," ",'S. Listesi'!G36)</f>
        <v xml:space="preserve"> </v>
      </c>
      <c r="D38" s="336"/>
      <c r="E38" s="337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21" t="str">
        <f t="shared" si="0"/>
        <v xml:space="preserve"> </v>
      </c>
      <c r="AU38" s="21" t="str">
        <f t="shared" si="1"/>
        <v xml:space="preserve"> </v>
      </c>
    </row>
    <row r="39" spans="1:47" ht="12" customHeight="1">
      <c r="A39" s="41" t="str">
        <f>'S. Listesi'!E37</f>
        <v xml:space="preserve"> </v>
      </c>
      <c r="B39" s="42" t="str">
        <f>IF('S. Listesi'!F37=0," ",'S. Listesi'!F37)</f>
        <v xml:space="preserve"> </v>
      </c>
      <c r="C39" s="335" t="str">
        <f>IF('S. Listesi'!G37=0," ",'S. Listesi'!G37)</f>
        <v xml:space="preserve"> </v>
      </c>
      <c r="D39" s="336"/>
      <c r="E39" s="337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21" t="str">
        <f t="shared" si="0"/>
        <v xml:space="preserve"> </v>
      </c>
      <c r="AU39" s="21" t="str">
        <f t="shared" si="1"/>
        <v xml:space="preserve"> </v>
      </c>
    </row>
    <row r="40" spans="1:47" ht="12" customHeight="1">
      <c r="A40" s="41" t="str">
        <f>'S. Listesi'!E38</f>
        <v xml:space="preserve"> </v>
      </c>
      <c r="B40" s="42" t="str">
        <f>IF('S. Listesi'!F38=0," ",'S. Listesi'!F38)</f>
        <v xml:space="preserve"> </v>
      </c>
      <c r="C40" s="335" t="str">
        <f>IF('S. Listesi'!G38=0," ",'S. Listesi'!G38)</f>
        <v xml:space="preserve"> </v>
      </c>
      <c r="D40" s="336"/>
      <c r="E40" s="337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21" t="str">
        <f t="shared" si="0"/>
        <v xml:space="preserve"> </v>
      </c>
      <c r="AU40" s="21" t="str">
        <f t="shared" si="1"/>
        <v xml:space="preserve"> </v>
      </c>
    </row>
    <row r="41" spans="1:47" ht="39.75" customHeight="1">
      <c r="A41" s="346" t="s">
        <v>20</v>
      </c>
      <c r="B41" s="347"/>
      <c r="C41" s="347"/>
      <c r="D41" s="347"/>
      <c r="E41" s="348"/>
      <c r="F41" s="19" t="str">
        <f t="shared" ref="F41:AS41" si="2">F5</f>
        <v xml:space="preserve"> </v>
      </c>
      <c r="G41" s="19" t="str">
        <f t="shared" si="2"/>
        <v xml:space="preserve"> </v>
      </c>
      <c r="H41" s="19" t="str">
        <f t="shared" si="2"/>
        <v xml:space="preserve"> </v>
      </c>
      <c r="I41" s="19" t="str">
        <f t="shared" si="2"/>
        <v xml:space="preserve"> </v>
      </c>
      <c r="J41" s="19" t="str">
        <f t="shared" si="2"/>
        <v xml:space="preserve"> </v>
      </c>
      <c r="K41" s="19" t="str">
        <f t="shared" si="2"/>
        <v xml:space="preserve"> </v>
      </c>
      <c r="L41" s="19" t="str">
        <f t="shared" si="2"/>
        <v xml:space="preserve"> </v>
      </c>
      <c r="M41" s="19" t="str">
        <f t="shared" si="2"/>
        <v xml:space="preserve"> </v>
      </c>
      <c r="N41" s="19" t="str">
        <f t="shared" si="2"/>
        <v xml:space="preserve"> </v>
      </c>
      <c r="O41" s="19" t="str">
        <f t="shared" si="2"/>
        <v xml:space="preserve"> </v>
      </c>
      <c r="P41" s="19" t="str">
        <f t="shared" si="2"/>
        <v xml:space="preserve"> </v>
      </c>
      <c r="Q41" s="19" t="str">
        <f t="shared" si="2"/>
        <v xml:space="preserve"> </v>
      </c>
      <c r="R41" s="19" t="str">
        <f t="shared" si="2"/>
        <v xml:space="preserve"> </v>
      </c>
      <c r="S41" s="19" t="str">
        <f t="shared" si="2"/>
        <v xml:space="preserve"> </v>
      </c>
      <c r="T41" s="19" t="str">
        <f t="shared" si="2"/>
        <v xml:space="preserve"> </v>
      </c>
      <c r="U41" s="19" t="str">
        <f t="shared" si="2"/>
        <v xml:space="preserve"> </v>
      </c>
      <c r="V41" s="19" t="str">
        <f t="shared" si="2"/>
        <v xml:space="preserve"> </v>
      </c>
      <c r="W41" s="19" t="str">
        <f t="shared" si="2"/>
        <v xml:space="preserve"> </v>
      </c>
      <c r="X41" s="19" t="str">
        <f t="shared" si="2"/>
        <v xml:space="preserve"> </v>
      </c>
      <c r="Y41" s="19" t="str">
        <f t="shared" si="2"/>
        <v xml:space="preserve"> </v>
      </c>
      <c r="Z41" s="19" t="str">
        <f t="shared" si="2"/>
        <v xml:space="preserve"> </v>
      </c>
      <c r="AA41" s="19" t="str">
        <f t="shared" si="2"/>
        <v xml:space="preserve"> </v>
      </c>
      <c r="AB41" s="19" t="str">
        <f t="shared" si="2"/>
        <v xml:space="preserve"> </v>
      </c>
      <c r="AC41" s="19" t="str">
        <f t="shared" si="2"/>
        <v xml:space="preserve"> </v>
      </c>
      <c r="AD41" s="19" t="str">
        <f t="shared" si="2"/>
        <v xml:space="preserve"> </v>
      </c>
      <c r="AE41" s="19" t="str">
        <f t="shared" si="2"/>
        <v xml:space="preserve"> </v>
      </c>
      <c r="AF41" s="19" t="str">
        <f t="shared" si="2"/>
        <v xml:space="preserve"> </v>
      </c>
      <c r="AG41" s="19" t="str">
        <f t="shared" si="2"/>
        <v xml:space="preserve"> </v>
      </c>
      <c r="AH41" s="19" t="str">
        <f t="shared" si="2"/>
        <v xml:space="preserve"> </v>
      </c>
      <c r="AI41" s="19" t="str">
        <f t="shared" si="2"/>
        <v xml:space="preserve"> </v>
      </c>
      <c r="AJ41" s="19" t="str">
        <f t="shared" si="2"/>
        <v xml:space="preserve"> </v>
      </c>
      <c r="AK41" s="19" t="str">
        <f t="shared" si="2"/>
        <v xml:space="preserve"> </v>
      </c>
      <c r="AL41" s="19" t="str">
        <f t="shared" si="2"/>
        <v xml:space="preserve"> </v>
      </c>
      <c r="AM41" s="19" t="str">
        <f t="shared" si="2"/>
        <v xml:space="preserve"> </v>
      </c>
      <c r="AN41" s="19" t="str">
        <f t="shared" si="2"/>
        <v xml:space="preserve"> </v>
      </c>
      <c r="AO41" s="19" t="str">
        <f t="shared" si="2"/>
        <v xml:space="preserve"> </v>
      </c>
      <c r="AP41" s="19" t="str">
        <f t="shared" si="2"/>
        <v xml:space="preserve"> </v>
      </c>
      <c r="AQ41" s="19" t="str">
        <f t="shared" si="2"/>
        <v xml:space="preserve"> </v>
      </c>
      <c r="AR41" s="19" t="str">
        <f t="shared" si="2"/>
        <v xml:space="preserve"> </v>
      </c>
      <c r="AS41" s="19" t="str">
        <f t="shared" si="2"/>
        <v xml:space="preserve"> </v>
      </c>
      <c r="AT41" s="16"/>
      <c r="AU41" s="16"/>
    </row>
    <row r="42" spans="1:47" ht="19.5" customHeight="1">
      <c r="A42" s="349" t="s">
        <v>29</v>
      </c>
      <c r="B42" s="349"/>
      <c r="C42" s="349"/>
      <c r="D42" s="349"/>
      <c r="E42" s="349"/>
      <c r="F42" s="5" t="str">
        <f t="shared" ref="F42:AS42" si="3">IF(COUNTBLANK(F6:F40)=ROWS(F6:F40)," ",SUM(F6:F40))</f>
        <v xml:space="preserve"> </v>
      </c>
      <c r="G42" s="5" t="str">
        <f t="shared" si="3"/>
        <v xml:space="preserve"> </v>
      </c>
      <c r="H42" s="5" t="str">
        <f t="shared" si="3"/>
        <v xml:space="preserve"> </v>
      </c>
      <c r="I42" s="5" t="str">
        <f t="shared" si="3"/>
        <v xml:space="preserve"> </v>
      </c>
      <c r="J42" s="5" t="str">
        <f t="shared" si="3"/>
        <v xml:space="preserve"> </v>
      </c>
      <c r="K42" s="5" t="str">
        <f t="shared" si="3"/>
        <v xml:space="preserve"> </v>
      </c>
      <c r="L42" s="5" t="str">
        <f t="shared" si="3"/>
        <v xml:space="preserve"> </v>
      </c>
      <c r="M42" s="5" t="str">
        <f t="shared" si="3"/>
        <v xml:space="preserve"> </v>
      </c>
      <c r="N42" s="5" t="str">
        <f t="shared" si="3"/>
        <v xml:space="preserve"> </v>
      </c>
      <c r="O42" s="5" t="str">
        <f t="shared" si="3"/>
        <v xml:space="preserve"> </v>
      </c>
      <c r="P42" s="5" t="str">
        <f t="shared" si="3"/>
        <v xml:space="preserve"> </v>
      </c>
      <c r="Q42" s="5" t="str">
        <f t="shared" si="3"/>
        <v xml:space="preserve"> </v>
      </c>
      <c r="R42" s="5" t="str">
        <f t="shared" si="3"/>
        <v xml:space="preserve"> </v>
      </c>
      <c r="S42" s="5" t="str">
        <f t="shared" si="3"/>
        <v xml:space="preserve"> </v>
      </c>
      <c r="T42" s="5" t="str">
        <f t="shared" si="3"/>
        <v xml:space="preserve"> </v>
      </c>
      <c r="U42" s="5" t="str">
        <f t="shared" si="3"/>
        <v xml:space="preserve"> </v>
      </c>
      <c r="V42" s="5" t="str">
        <f t="shared" si="3"/>
        <v xml:space="preserve"> </v>
      </c>
      <c r="W42" s="5" t="str">
        <f t="shared" si="3"/>
        <v xml:space="preserve"> </v>
      </c>
      <c r="X42" s="5" t="str">
        <f t="shared" si="3"/>
        <v xml:space="preserve"> </v>
      </c>
      <c r="Y42" s="5" t="str">
        <f t="shared" si="3"/>
        <v xml:space="preserve"> </v>
      </c>
      <c r="Z42" s="5" t="str">
        <f t="shared" si="3"/>
        <v xml:space="preserve"> </v>
      </c>
      <c r="AA42" s="5" t="str">
        <f t="shared" si="3"/>
        <v xml:space="preserve"> </v>
      </c>
      <c r="AB42" s="5" t="str">
        <f t="shared" si="3"/>
        <v xml:space="preserve"> </v>
      </c>
      <c r="AC42" s="5" t="str">
        <f t="shared" si="3"/>
        <v xml:space="preserve"> </v>
      </c>
      <c r="AD42" s="5" t="str">
        <f t="shared" si="3"/>
        <v xml:space="preserve"> </v>
      </c>
      <c r="AE42" s="5" t="str">
        <f t="shared" si="3"/>
        <v xml:space="preserve"> </v>
      </c>
      <c r="AF42" s="5" t="str">
        <f t="shared" si="3"/>
        <v xml:space="preserve"> </v>
      </c>
      <c r="AG42" s="5" t="str">
        <f t="shared" si="3"/>
        <v xml:space="preserve"> </v>
      </c>
      <c r="AH42" s="5" t="str">
        <f t="shared" si="3"/>
        <v xml:space="preserve"> </v>
      </c>
      <c r="AI42" s="5" t="str">
        <f t="shared" si="3"/>
        <v xml:space="preserve"> </v>
      </c>
      <c r="AJ42" s="5" t="str">
        <f t="shared" si="3"/>
        <v xml:space="preserve"> </v>
      </c>
      <c r="AK42" s="5" t="str">
        <f t="shared" si="3"/>
        <v xml:space="preserve"> </v>
      </c>
      <c r="AL42" s="5" t="str">
        <f t="shared" si="3"/>
        <v xml:space="preserve"> </v>
      </c>
      <c r="AM42" s="5" t="str">
        <f t="shared" si="3"/>
        <v xml:space="preserve"> </v>
      </c>
      <c r="AN42" s="5" t="str">
        <f t="shared" si="3"/>
        <v xml:space="preserve"> </v>
      </c>
      <c r="AO42" s="5" t="str">
        <f t="shared" si="3"/>
        <v xml:space="preserve"> </v>
      </c>
      <c r="AP42" s="5" t="str">
        <f t="shared" si="3"/>
        <v xml:space="preserve"> </v>
      </c>
      <c r="AQ42" s="5" t="str">
        <f t="shared" si="3"/>
        <v xml:space="preserve"> </v>
      </c>
      <c r="AR42" s="5" t="str">
        <f t="shared" si="3"/>
        <v xml:space="preserve"> </v>
      </c>
      <c r="AS42" s="5" t="str">
        <f t="shared" si="3"/>
        <v xml:space="preserve"> </v>
      </c>
      <c r="AT42" s="8"/>
      <c r="AU42" s="6"/>
    </row>
    <row r="43" spans="1:47" ht="25.5" customHeight="1">
      <c r="A43" s="333" t="s">
        <v>43</v>
      </c>
      <c r="B43" s="333"/>
      <c r="C43" s="333"/>
      <c r="D43" s="333"/>
      <c r="E43" s="333"/>
      <c r="F43" s="56" t="str">
        <f t="shared" ref="F43:AS43" si="4">IF(COUNTBLANK(F6:F40)=ROWS(F6:F40)," ",AVERAGE(F6:F40))</f>
        <v xml:space="preserve"> </v>
      </c>
      <c r="G43" s="56" t="str">
        <f t="shared" si="4"/>
        <v xml:space="preserve"> </v>
      </c>
      <c r="H43" s="56" t="str">
        <f t="shared" si="4"/>
        <v xml:space="preserve"> </v>
      </c>
      <c r="I43" s="56" t="str">
        <f t="shared" si="4"/>
        <v xml:space="preserve"> </v>
      </c>
      <c r="J43" s="56" t="str">
        <f t="shared" si="4"/>
        <v xml:space="preserve"> </v>
      </c>
      <c r="K43" s="56" t="str">
        <f t="shared" si="4"/>
        <v xml:space="preserve"> </v>
      </c>
      <c r="L43" s="56" t="str">
        <f t="shared" si="4"/>
        <v xml:space="preserve"> </v>
      </c>
      <c r="M43" s="56" t="str">
        <f t="shared" si="4"/>
        <v xml:space="preserve"> </v>
      </c>
      <c r="N43" s="56" t="str">
        <f t="shared" si="4"/>
        <v xml:space="preserve"> </v>
      </c>
      <c r="O43" s="56" t="str">
        <f t="shared" si="4"/>
        <v xml:space="preserve"> </v>
      </c>
      <c r="P43" s="56" t="str">
        <f t="shared" si="4"/>
        <v xml:space="preserve"> </v>
      </c>
      <c r="Q43" s="56" t="str">
        <f t="shared" si="4"/>
        <v xml:space="preserve"> </v>
      </c>
      <c r="R43" s="56" t="str">
        <f t="shared" si="4"/>
        <v xml:space="preserve"> </v>
      </c>
      <c r="S43" s="56" t="str">
        <f t="shared" si="4"/>
        <v xml:space="preserve"> </v>
      </c>
      <c r="T43" s="56" t="str">
        <f t="shared" si="4"/>
        <v xml:space="preserve"> </v>
      </c>
      <c r="U43" s="56" t="str">
        <f t="shared" si="4"/>
        <v xml:space="preserve"> </v>
      </c>
      <c r="V43" s="56" t="str">
        <f t="shared" si="4"/>
        <v xml:space="preserve"> </v>
      </c>
      <c r="W43" s="56" t="str">
        <f t="shared" si="4"/>
        <v xml:space="preserve"> </v>
      </c>
      <c r="X43" s="56" t="str">
        <f t="shared" si="4"/>
        <v xml:space="preserve"> </v>
      </c>
      <c r="Y43" s="56" t="str">
        <f t="shared" si="4"/>
        <v xml:space="preserve"> </v>
      </c>
      <c r="Z43" s="56" t="str">
        <f t="shared" si="4"/>
        <v xml:space="preserve"> </v>
      </c>
      <c r="AA43" s="56" t="str">
        <f t="shared" si="4"/>
        <v xml:space="preserve"> </v>
      </c>
      <c r="AB43" s="56" t="str">
        <f t="shared" si="4"/>
        <v xml:space="preserve"> </v>
      </c>
      <c r="AC43" s="56" t="str">
        <f t="shared" si="4"/>
        <v xml:space="preserve"> </v>
      </c>
      <c r="AD43" s="56" t="str">
        <f t="shared" si="4"/>
        <v xml:space="preserve"> </v>
      </c>
      <c r="AE43" s="56" t="str">
        <f t="shared" si="4"/>
        <v xml:space="preserve"> </v>
      </c>
      <c r="AF43" s="56" t="str">
        <f t="shared" si="4"/>
        <v xml:space="preserve"> </v>
      </c>
      <c r="AG43" s="56" t="str">
        <f t="shared" si="4"/>
        <v xml:space="preserve"> </v>
      </c>
      <c r="AH43" s="56" t="str">
        <f t="shared" si="4"/>
        <v xml:space="preserve"> </v>
      </c>
      <c r="AI43" s="56" t="str">
        <f t="shared" si="4"/>
        <v xml:space="preserve"> </v>
      </c>
      <c r="AJ43" s="56" t="str">
        <f t="shared" si="4"/>
        <v xml:space="preserve"> </v>
      </c>
      <c r="AK43" s="56" t="str">
        <f t="shared" si="4"/>
        <v xml:space="preserve"> </v>
      </c>
      <c r="AL43" s="56" t="str">
        <f t="shared" si="4"/>
        <v xml:space="preserve"> </v>
      </c>
      <c r="AM43" s="56" t="str">
        <f t="shared" si="4"/>
        <v xml:space="preserve"> </v>
      </c>
      <c r="AN43" s="56" t="str">
        <f t="shared" si="4"/>
        <v xml:space="preserve"> </v>
      </c>
      <c r="AO43" s="56" t="str">
        <f t="shared" si="4"/>
        <v xml:space="preserve"> </v>
      </c>
      <c r="AP43" s="56" t="str">
        <f t="shared" si="4"/>
        <v xml:space="preserve"> </v>
      </c>
      <c r="AQ43" s="56" t="str">
        <f t="shared" si="4"/>
        <v xml:space="preserve"> </v>
      </c>
      <c r="AR43" s="56" t="str">
        <f t="shared" si="4"/>
        <v xml:space="preserve"> </v>
      </c>
      <c r="AS43" s="56" t="str">
        <f t="shared" si="4"/>
        <v xml:space="preserve"> </v>
      </c>
      <c r="AT43" s="9" t="str">
        <f>IF(COUNTIF(AT6:AT40," ")=ROWS(AT6:AT40)," ",AVERAGE(AT6:AT40))</f>
        <v xml:space="preserve"> </v>
      </c>
      <c r="AU43" s="9"/>
    </row>
    <row r="44" spans="1:47" ht="21" customHeight="1">
      <c r="A44" s="333" t="s">
        <v>31</v>
      </c>
      <c r="B44" s="333"/>
      <c r="C44" s="333"/>
      <c r="D44" s="333"/>
      <c r="E44" s="333"/>
      <c r="F44" s="57" t="str">
        <f t="shared" ref="F44:AS44" si="5">IF(COUNTBLANK(F6:F40)=ROWS(F6:F40)," ",IF(COUNTIF(F6:F40,F4)=0,"YOK",COUNTIF(F6:F40,F4)))</f>
        <v xml:space="preserve"> </v>
      </c>
      <c r="G44" s="57" t="str">
        <f t="shared" si="5"/>
        <v xml:space="preserve"> </v>
      </c>
      <c r="H44" s="57" t="str">
        <f t="shared" si="5"/>
        <v xml:space="preserve"> </v>
      </c>
      <c r="I44" s="57" t="str">
        <f t="shared" si="5"/>
        <v xml:space="preserve"> </v>
      </c>
      <c r="J44" s="57" t="str">
        <f t="shared" si="5"/>
        <v xml:space="preserve"> </v>
      </c>
      <c r="K44" s="57" t="str">
        <f t="shared" si="5"/>
        <v xml:space="preserve"> </v>
      </c>
      <c r="L44" s="57" t="str">
        <f t="shared" si="5"/>
        <v xml:space="preserve"> </v>
      </c>
      <c r="M44" s="57" t="str">
        <f t="shared" si="5"/>
        <v xml:space="preserve"> </v>
      </c>
      <c r="N44" s="57" t="str">
        <f t="shared" si="5"/>
        <v xml:space="preserve"> </v>
      </c>
      <c r="O44" s="57" t="str">
        <f t="shared" si="5"/>
        <v xml:space="preserve"> </v>
      </c>
      <c r="P44" s="57" t="str">
        <f t="shared" si="5"/>
        <v xml:space="preserve"> </v>
      </c>
      <c r="Q44" s="57" t="str">
        <f t="shared" si="5"/>
        <v xml:space="preserve"> </v>
      </c>
      <c r="R44" s="57" t="str">
        <f t="shared" si="5"/>
        <v xml:space="preserve"> </v>
      </c>
      <c r="S44" s="57" t="str">
        <f t="shared" si="5"/>
        <v xml:space="preserve"> </v>
      </c>
      <c r="T44" s="57" t="str">
        <f t="shared" si="5"/>
        <v xml:space="preserve"> </v>
      </c>
      <c r="U44" s="57" t="str">
        <f t="shared" si="5"/>
        <v xml:space="preserve"> </v>
      </c>
      <c r="V44" s="57" t="str">
        <f t="shared" si="5"/>
        <v xml:space="preserve"> </v>
      </c>
      <c r="W44" s="57" t="str">
        <f t="shared" si="5"/>
        <v xml:space="preserve"> </v>
      </c>
      <c r="X44" s="57" t="str">
        <f t="shared" si="5"/>
        <v xml:space="preserve"> </v>
      </c>
      <c r="Y44" s="57" t="str">
        <f t="shared" si="5"/>
        <v xml:space="preserve"> </v>
      </c>
      <c r="Z44" s="57" t="str">
        <f t="shared" si="5"/>
        <v xml:space="preserve"> </v>
      </c>
      <c r="AA44" s="57" t="str">
        <f t="shared" si="5"/>
        <v xml:space="preserve"> </v>
      </c>
      <c r="AB44" s="57" t="str">
        <f t="shared" si="5"/>
        <v xml:space="preserve"> </v>
      </c>
      <c r="AC44" s="57" t="str">
        <f t="shared" si="5"/>
        <v xml:space="preserve"> </v>
      </c>
      <c r="AD44" s="57" t="str">
        <f t="shared" si="5"/>
        <v xml:space="preserve"> </v>
      </c>
      <c r="AE44" s="57" t="str">
        <f t="shared" si="5"/>
        <v xml:space="preserve"> </v>
      </c>
      <c r="AF44" s="57" t="str">
        <f t="shared" si="5"/>
        <v xml:space="preserve"> </v>
      </c>
      <c r="AG44" s="57" t="str">
        <f t="shared" si="5"/>
        <v xml:space="preserve"> </v>
      </c>
      <c r="AH44" s="57" t="str">
        <f t="shared" si="5"/>
        <v xml:space="preserve"> </v>
      </c>
      <c r="AI44" s="57" t="str">
        <f t="shared" si="5"/>
        <v xml:space="preserve"> </v>
      </c>
      <c r="AJ44" s="57" t="str">
        <f t="shared" si="5"/>
        <v xml:space="preserve"> </v>
      </c>
      <c r="AK44" s="57" t="str">
        <f t="shared" si="5"/>
        <v xml:space="preserve"> </v>
      </c>
      <c r="AL44" s="57" t="str">
        <f t="shared" si="5"/>
        <v xml:space="preserve"> </v>
      </c>
      <c r="AM44" s="57" t="str">
        <f t="shared" si="5"/>
        <v xml:space="preserve"> </v>
      </c>
      <c r="AN44" s="57" t="str">
        <f t="shared" si="5"/>
        <v xml:space="preserve"> </v>
      </c>
      <c r="AO44" s="57" t="str">
        <f t="shared" si="5"/>
        <v xml:space="preserve"> </v>
      </c>
      <c r="AP44" s="57" t="str">
        <f t="shared" si="5"/>
        <v xml:space="preserve"> </v>
      </c>
      <c r="AQ44" s="57" t="str">
        <f t="shared" si="5"/>
        <v xml:space="preserve"> </v>
      </c>
      <c r="AR44" s="57" t="str">
        <f t="shared" si="5"/>
        <v xml:space="preserve"> </v>
      </c>
      <c r="AS44" s="57" t="str">
        <f t="shared" si="5"/>
        <v xml:space="preserve"> </v>
      </c>
      <c r="AT44" s="9"/>
      <c r="AU44" s="7"/>
    </row>
    <row r="45" spans="1:47" ht="29.25" customHeight="1">
      <c r="A45" s="333" t="s">
        <v>33</v>
      </c>
      <c r="B45" s="333"/>
      <c r="C45" s="333"/>
      <c r="D45" s="333"/>
      <c r="E45" s="333"/>
      <c r="F45" s="58" t="str">
        <f t="shared" ref="F45:AS45" si="6">IF(COUNTBLANK(F6:F40)=ROWS(F6:F40)," ",IF(F44="YOK",0,100*F44/COUNTA(F6:F40)))</f>
        <v xml:space="preserve"> </v>
      </c>
      <c r="G45" s="58" t="str">
        <f t="shared" si="6"/>
        <v xml:space="preserve"> </v>
      </c>
      <c r="H45" s="58" t="str">
        <f t="shared" si="6"/>
        <v xml:space="preserve"> </v>
      </c>
      <c r="I45" s="58" t="str">
        <f t="shared" si="6"/>
        <v xml:space="preserve"> </v>
      </c>
      <c r="J45" s="58" t="str">
        <f t="shared" si="6"/>
        <v xml:space="preserve"> </v>
      </c>
      <c r="K45" s="58" t="str">
        <f t="shared" si="6"/>
        <v xml:space="preserve"> </v>
      </c>
      <c r="L45" s="58" t="str">
        <f t="shared" si="6"/>
        <v xml:space="preserve"> </v>
      </c>
      <c r="M45" s="58" t="str">
        <f t="shared" si="6"/>
        <v xml:space="preserve"> </v>
      </c>
      <c r="N45" s="58" t="str">
        <f t="shared" si="6"/>
        <v xml:space="preserve"> </v>
      </c>
      <c r="O45" s="58" t="str">
        <f t="shared" si="6"/>
        <v xml:space="preserve"> </v>
      </c>
      <c r="P45" s="58" t="str">
        <f t="shared" si="6"/>
        <v xml:space="preserve"> </v>
      </c>
      <c r="Q45" s="58" t="str">
        <f t="shared" si="6"/>
        <v xml:space="preserve"> </v>
      </c>
      <c r="R45" s="58" t="str">
        <f t="shared" si="6"/>
        <v xml:space="preserve"> </v>
      </c>
      <c r="S45" s="58" t="str">
        <f t="shared" si="6"/>
        <v xml:space="preserve"> </v>
      </c>
      <c r="T45" s="58" t="str">
        <f t="shared" si="6"/>
        <v xml:space="preserve"> </v>
      </c>
      <c r="U45" s="58" t="str">
        <f t="shared" si="6"/>
        <v xml:space="preserve"> </v>
      </c>
      <c r="V45" s="58" t="str">
        <f t="shared" si="6"/>
        <v xml:space="preserve"> </v>
      </c>
      <c r="W45" s="58" t="str">
        <f t="shared" si="6"/>
        <v xml:space="preserve"> </v>
      </c>
      <c r="X45" s="58" t="str">
        <f t="shared" si="6"/>
        <v xml:space="preserve"> </v>
      </c>
      <c r="Y45" s="58" t="str">
        <f t="shared" si="6"/>
        <v xml:space="preserve"> </v>
      </c>
      <c r="Z45" s="58" t="str">
        <f t="shared" si="6"/>
        <v xml:space="preserve"> </v>
      </c>
      <c r="AA45" s="58" t="str">
        <f t="shared" si="6"/>
        <v xml:space="preserve"> </v>
      </c>
      <c r="AB45" s="58" t="str">
        <f t="shared" si="6"/>
        <v xml:space="preserve"> </v>
      </c>
      <c r="AC45" s="58" t="str">
        <f t="shared" si="6"/>
        <v xml:space="preserve"> </v>
      </c>
      <c r="AD45" s="58" t="str">
        <f t="shared" si="6"/>
        <v xml:space="preserve"> </v>
      </c>
      <c r="AE45" s="58" t="str">
        <f t="shared" si="6"/>
        <v xml:space="preserve"> </v>
      </c>
      <c r="AF45" s="58" t="str">
        <f t="shared" si="6"/>
        <v xml:space="preserve"> </v>
      </c>
      <c r="AG45" s="58" t="str">
        <f t="shared" si="6"/>
        <v xml:space="preserve"> </v>
      </c>
      <c r="AH45" s="58" t="str">
        <f t="shared" si="6"/>
        <v xml:space="preserve"> </v>
      </c>
      <c r="AI45" s="58" t="str">
        <f t="shared" si="6"/>
        <v xml:space="preserve"> </v>
      </c>
      <c r="AJ45" s="58" t="str">
        <f t="shared" si="6"/>
        <v xml:space="preserve"> </v>
      </c>
      <c r="AK45" s="58" t="str">
        <f t="shared" si="6"/>
        <v xml:space="preserve"> </v>
      </c>
      <c r="AL45" s="58" t="str">
        <f t="shared" si="6"/>
        <v xml:space="preserve"> </v>
      </c>
      <c r="AM45" s="58" t="str">
        <f t="shared" si="6"/>
        <v xml:space="preserve"> </v>
      </c>
      <c r="AN45" s="58" t="str">
        <f t="shared" si="6"/>
        <v xml:space="preserve"> </v>
      </c>
      <c r="AO45" s="58" t="str">
        <f t="shared" si="6"/>
        <v xml:space="preserve"> </v>
      </c>
      <c r="AP45" s="58" t="str">
        <f t="shared" si="6"/>
        <v xml:space="preserve"> </v>
      </c>
      <c r="AQ45" s="58" t="str">
        <f t="shared" si="6"/>
        <v xml:space="preserve"> </v>
      </c>
      <c r="AR45" s="58" t="str">
        <f t="shared" si="6"/>
        <v xml:space="preserve"> </v>
      </c>
      <c r="AS45" s="58" t="str">
        <f t="shared" si="6"/>
        <v xml:space="preserve"> </v>
      </c>
      <c r="AT45" s="299"/>
      <c r="AU45" s="300"/>
    </row>
    <row r="46" spans="1:47" ht="10.5" customHeight="1">
      <c r="A46" s="333"/>
      <c r="B46" s="333"/>
      <c r="C46" s="333"/>
      <c r="D46" s="333"/>
      <c r="E46" s="333"/>
      <c r="F46" s="59" t="str">
        <f>IF(F45&lt;&gt;" ","%"," ")</f>
        <v xml:space="preserve"> </v>
      </c>
      <c r="G46" s="59" t="str">
        <f t="shared" ref="G46:AS46" si="7">IF(G45&lt;&gt;" ","%"," ")</f>
        <v xml:space="preserve"> </v>
      </c>
      <c r="H46" s="59" t="str">
        <f t="shared" si="7"/>
        <v xml:space="preserve"> </v>
      </c>
      <c r="I46" s="59" t="str">
        <f t="shared" si="7"/>
        <v xml:space="preserve"> </v>
      </c>
      <c r="J46" s="59" t="str">
        <f t="shared" si="7"/>
        <v xml:space="preserve"> </v>
      </c>
      <c r="K46" s="59" t="str">
        <f t="shared" si="7"/>
        <v xml:space="preserve"> </v>
      </c>
      <c r="L46" s="59" t="str">
        <f t="shared" si="7"/>
        <v xml:space="preserve"> </v>
      </c>
      <c r="M46" s="59" t="str">
        <f t="shared" si="7"/>
        <v xml:space="preserve"> </v>
      </c>
      <c r="N46" s="59" t="str">
        <f t="shared" si="7"/>
        <v xml:space="preserve"> </v>
      </c>
      <c r="O46" s="59" t="str">
        <f t="shared" si="7"/>
        <v xml:space="preserve"> </v>
      </c>
      <c r="P46" s="59" t="str">
        <f t="shared" si="7"/>
        <v xml:space="preserve"> </v>
      </c>
      <c r="Q46" s="59" t="str">
        <f t="shared" si="7"/>
        <v xml:space="preserve"> </v>
      </c>
      <c r="R46" s="59" t="str">
        <f t="shared" si="7"/>
        <v xml:space="preserve"> </v>
      </c>
      <c r="S46" s="59" t="str">
        <f t="shared" si="7"/>
        <v xml:space="preserve"> </v>
      </c>
      <c r="T46" s="59" t="str">
        <f t="shared" si="7"/>
        <v xml:space="preserve"> </v>
      </c>
      <c r="U46" s="59" t="str">
        <f t="shared" si="7"/>
        <v xml:space="preserve"> </v>
      </c>
      <c r="V46" s="59" t="str">
        <f t="shared" si="7"/>
        <v xml:space="preserve"> </v>
      </c>
      <c r="W46" s="59" t="str">
        <f t="shared" si="7"/>
        <v xml:space="preserve"> </v>
      </c>
      <c r="X46" s="59" t="str">
        <f t="shared" si="7"/>
        <v xml:space="preserve"> </v>
      </c>
      <c r="Y46" s="59" t="str">
        <f t="shared" si="7"/>
        <v xml:space="preserve"> </v>
      </c>
      <c r="Z46" s="59" t="str">
        <f t="shared" si="7"/>
        <v xml:space="preserve"> </v>
      </c>
      <c r="AA46" s="59" t="str">
        <f t="shared" si="7"/>
        <v xml:space="preserve"> </v>
      </c>
      <c r="AB46" s="59" t="str">
        <f t="shared" si="7"/>
        <v xml:space="preserve"> </v>
      </c>
      <c r="AC46" s="59" t="str">
        <f t="shared" si="7"/>
        <v xml:space="preserve"> </v>
      </c>
      <c r="AD46" s="59" t="str">
        <f t="shared" si="7"/>
        <v xml:space="preserve"> </v>
      </c>
      <c r="AE46" s="59" t="str">
        <f t="shared" si="7"/>
        <v xml:space="preserve"> </v>
      </c>
      <c r="AF46" s="59" t="str">
        <f t="shared" si="7"/>
        <v xml:space="preserve"> </v>
      </c>
      <c r="AG46" s="59" t="str">
        <f t="shared" si="7"/>
        <v xml:space="preserve"> </v>
      </c>
      <c r="AH46" s="59" t="str">
        <f t="shared" si="7"/>
        <v xml:space="preserve"> </v>
      </c>
      <c r="AI46" s="59" t="str">
        <f t="shared" si="7"/>
        <v xml:space="preserve"> </v>
      </c>
      <c r="AJ46" s="59" t="str">
        <f t="shared" si="7"/>
        <v xml:space="preserve"> </v>
      </c>
      <c r="AK46" s="59" t="str">
        <f t="shared" si="7"/>
        <v xml:space="preserve"> </v>
      </c>
      <c r="AL46" s="59" t="str">
        <f t="shared" si="7"/>
        <v xml:space="preserve"> </v>
      </c>
      <c r="AM46" s="59" t="str">
        <f t="shared" si="7"/>
        <v xml:space="preserve"> </v>
      </c>
      <c r="AN46" s="59" t="str">
        <f t="shared" si="7"/>
        <v xml:space="preserve"> </v>
      </c>
      <c r="AO46" s="59" t="str">
        <f t="shared" si="7"/>
        <v xml:space="preserve"> </v>
      </c>
      <c r="AP46" s="59" t="str">
        <f t="shared" si="7"/>
        <v xml:space="preserve"> </v>
      </c>
      <c r="AQ46" s="59" t="str">
        <f t="shared" si="7"/>
        <v xml:space="preserve"> </v>
      </c>
      <c r="AR46" s="59" t="str">
        <f t="shared" si="7"/>
        <v xml:space="preserve"> </v>
      </c>
      <c r="AS46" s="59" t="str">
        <f t="shared" si="7"/>
        <v xml:space="preserve"> </v>
      </c>
      <c r="AT46" s="299"/>
      <c r="AU46" s="300"/>
    </row>
    <row r="47" spans="1:47" ht="26.25" customHeight="1">
      <c r="A47" s="333" t="s">
        <v>32</v>
      </c>
      <c r="B47" s="333"/>
      <c r="C47" s="333"/>
      <c r="D47" s="333"/>
      <c r="E47" s="333"/>
      <c r="F47" s="57" t="str">
        <f t="shared" ref="F47:AS47" si="8">IF(COUNTBLANK(F6:F40)=ROWS(F6:F40)," ",IF(COUNTIF(F6:F40,0)=0,"YOK",COUNTIF(F6:F40,0)))</f>
        <v xml:space="preserve"> </v>
      </c>
      <c r="G47" s="57" t="str">
        <f t="shared" si="8"/>
        <v xml:space="preserve"> </v>
      </c>
      <c r="H47" s="57" t="str">
        <f t="shared" si="8"/>
        <v xml:space="preserve"> </v>
      </c>
      <c r="I47" s="57" t="str">
        <f t="shared" si="8"/>
        <v xml:space="preserve"> </v>
      </c>
      <c r="J47" s="57" t="str">
        <f t="shared" si="8"/>
        <v xml:space="preserve"> </v>
      </c>
      <c r="K47" s="57" t="str">
        <f t="shared" si="8"/>
        <v xml:space="preserve"> </v>
      </c>
      <c r="L47" s="57" t="str">
        <f t="shared" si="8"/>
        <v xml:space="preserve"> </v>
      </c>
      <c r="M47" s="57" t="str">
        <f t="shared" si="8"/>
        <v xml:space="preserve"> </v>
      </c>
      <c r="N47" s="57" t="str">
        <f t="shared" si="8"/>
        <v xml:space="preserve"> </v>
      </c>
      <c r="O47" s="57" t="str">
        <f t="shared" si="8"/>
        <v xml:space="preserve"> </v>
      </c>
      <c r="P47" s="57" t="str">
        <f t="shared" si="8"/>
        <v xml:space="preserve"> </v>
      </c>
      <c r="Q47" s="57" t="str">
        <f t="shared" si="8"/>
        <v xml:space="preserve"> </v>
      </c>
      <c r="R47" s="57" t="str">
        <f t="shared" si="8"/>
        <v xml:space="preserve"> </v>
      </c>
      <c r="S47" s="57" t="str">
        <f t="shared" si="8"/>
        <v xml:space="preserve"> </v>
      </c>
      <c r="T47" s="57" t="str">
        <f t="shared" si="8"/>
        <v xml:space="preserve"> </v>
      </c>
      <c r="U47" s="57" t="str">
        <f t="shared" si="8"/>
        <v xml:space="preserve"> </v>
      </c>
      <c r="V47" s="57" t="str">
        <f t="shared" si="8"/>
        <v xml:space="preserve"> </v>
      </c>
      <c r="W47" s="57" t="str">
        <f t="shared" si="8"/>
        <v xml:space="preserve"> </v>
      </c>
      <c r="X47" s="57" t="str">
        <f t="shared" si="8"/>
        <v xml:space="preserve"> </v>
      </c>
      <c r="Y47" s="57" t="str">
        <f t="shared" si="8"/>
        <v xml:space="preserve"> </v>
      </c>
      <c r="Z47" s="57" t="str">
        <f t="shared" si="8"/>
        <v xml:space="preserve"> </v>
      </c>
      <c r="AA47" s="57" t="str">
        <f t="shared" si="8"/>
        <v xml:space="preserve"> </v>
      </c>
      <c r="AB47" s="57" t="str">
        <f t="shared" si="8"/>
        <v xml:space="preserve"> </v>
      </c>
      <c r="AC47" s="57" t="str">
        <f t="shared" si="8"/>
        <v xml:space="preserve"> </v>
      </c>
      <c r="AD47" s="57" t="str">
        <f t="shared" si="8"/>
        <v xml:space="preserve"> </v>
      </c>
      <c r="AE47" s="57" t="str">
        <f t="shared" si="8"/>
        <v xml:space="preserve"> </v>
      </c>
      <c r="AF47" s="57" t="str">
        <f t="shared" si="8"/>
        <v xml:space="preserve"> </v>
      </c>
      <c r="AG47" s="57" t="str">
        <f t="shared" si="8"/>
        <v xml:space="preserve"> </v>
      </c>
      <c r="AH47" s="57" t="str">
        <f t="shared" si="8"/>
        <v xml:space="preserve"> </v>
      </c>
      <c r="AI47" s="57" t="str">
        <f t="shared" si="8"/>
        <v xml:space="preserve"> </v>
      </c>
      <c r="AJ47" s="57" t="str">
        <f t="shared" si="8"/>
        <v xml:space="preserve"> </v>
      </c>
      <c r="AK47" s="57" t="str">
        <f t="shared" si="8"/>
        <v xml:space="preserve"> </v>
      </c>
      <c r="AL47" s="57" t="str">
        <f t="shared" si="8"/>
        <v xml:space="preserve"> </v>
      </c>
      <c r="AM47" s="57" t="str">
        <f t="shared" si="8"/>
        <v xml:space="preserve"> </v>
      </c>
      <c r="AN47" s="57" t="str">
        <f t="shared" si="8"/>
        <v xml:space="preserve"> </v>
      </c>
      <c r="AO47" s="57" t="str">
        <f t="shared" si="8"/>
        <v xml:space="preserve"> </v>
      </c>
      <c r="AP47" s="57" t="str">
        <f t="shared" si="8"/>
        <v xml:space="preserve"> </v>
      </c>
      <c r="AQ47" s="57" t="str">
        <f t="shared" si="8"/>
        <v xml:space="preserve"> </v>
      </c>
      <c r="AR47" s="57" t="str">
        <f t="shared" si="8"/>
        <v xml:space="preserve"> </v>
      </c>
      <c r="AS47" s="57" t="str">
        <f t="shared" si="8"/>
        <v xml:space="preserve"> </v>
      </c>
      <c r="AT47" s="9"/>
      <c r="AU47" s="7"/>
    </row>
    <row r="48" spans="1:47" ht="30.75" customHeight="1">
      <c r="A48" s="333" t="s">
        <v>34</v>
      </c>
      <c r="B48" s="333"/>
      <c r="C48" s="333"/>
      <c r="D48" s="333"/>
      <c r="E48" s="333"/>
      <c r="F48" s="58" t="str">
        <f t="shared" ref="F48:AS48" si="9">IF(COUNTBLANK(F6:F40)=ROWS(F6:F40)," ",IF(F47="YOK",0,100*F47/COUNTA(F6:F40)))</f>
        <v xml:space="preserve"> </v>
      </c>
      <c r="G48" s="58" t="str">
        <f t="shared" si="9"/>
        <v xml:space="preserve"> </v>
      </c>
      <c r="H48" s="58" t="str">
        <f t="shared" si="9"/>
        <v xml:space="preserve"> </v>
      </c>
      <c r="I48" s="58" t="str">
        <f t="shared" si="9"/>
        <v xml:space="preserve"> </v>
      </c>
      <c r="J48" s="58" t="str">
        <f t="shared" si="9"/>
        <v xml:space="preserve"> </v>
      </c>
      <c r="K48" s="58" t="str">
        <f t="shared" si="9"/>
        <v xml:space="preserve"> </v>
      </c>
      <c r="L48" s="58" t="str">
        <f t="shared" si="9"/>
        <v xml:space="preserve"> </v>
      </c>
      <c r="M48" s="58" t="str">
        <f t="shared" si="9"/>
        <v xml:space="preserve"> </v>
      </c>
      <c r="N48" s="58" t="str">
        <f t="shared" si="9"/>
        <v xml:space="preserve"> </v>
      </c>
      <c r="O48" s="58" t="str">
        <f t="shared" si="9"/>
        <v xml:space="preserve"> </v>
      </c>
      <c r="P48" s="58" t="str">
        <f t="shared" si="9"/>
        <v xml:space="preserve"> </v>
      </c>
      <c r="Q48" s="58" t="str">
        <f t="shared" si="9"/>
        <v xml:space="preserve"> </v>
      </c>
      <c r="R48" s="58" t="str">
        <f t="shared" si="9"/>
        <v xml:space="preserve"> </v>
      </c>
      <c r="S48" s="58" t="str">
        <f t="shared" si="9"/>
        <v xml:space="preserve"> </v>
      </c>
      <c r="T48" s="58" t="str">
        <f t="shared" si="9"/>
        <v xml:space="preserve"> </v>
      </c>
      <c r="U48" s="58" t="str">
        <f t="shared" si="9"/>
        <v xml:space="preserve"> </v>
      </c>
      <c r="V48" s="58" t="str">
        <f t="shared" si="9"/>
        <v xml:space="preserve"> </v>
      </c>
      <c r="W48" s="58" t="str">
        <f t="shared" si="9"/>
        <v xml:space="preserve"> </v>
      </c>
      <c r="X48" s="58" t="str">
        <f t="shared" si="9"/>
        <v xml:space="preserve"> </v>
      </c>
      <c r="Y48" s="58" t="str">
        <f t="shared" si="9"/>
        <v xml:space="preserve"> </v>
      </c>
      <c r="Z48" s="58" t="str">
        <f t="shared" si="9"/>
        <v xml:space="preserve"> </v>
      </c>
      <c r="AA48" s="58" t="str">
        <f t="shared" si="9"/>
        <v xml:space="preserve"> </v>
      </c>
      <c r="AB48" s="58" t="str">
        <f t="shared" si="9"/>
        <v xml:space="preserve"> </v>
      </c>
      <c r="AC48" s="58" t="str">
        <f t="shared" si="9"/>
        <v xml:space="preserve"> </v>
      </c>
      <c r="AD48" s="58" t="str">
        <f t="shared" si="9"/>
        <v xml:space="preserve"> </v>
      </c>
      <c r="AE48" s="58" t="str">
        <f t="shared" si="9"/>
        <v xml:space="preserve"> </v>
      </c>
      <c r="AF48" s="58" t="str">
        <f t="shared" si="9"/>
        <v xml:space="preserve"> </v>
      </c>
      <c r="AG48" s="58" t="str">
        <f t="shared" si="9"/>
        <v xml:space="preserve"> </v>
      </c>
      <c r="AH48" s="58" t="str">
        <f t="shared" si="9"/>
        <v xml:space="preserve"> </v>
      </c>
      <c r="AI48" s="58" t="str">
        <f t="shared" si="9"/>
        <v xml:space="preserve"> </v>
      </c>
      <c r="AJ48" s="58" t="str">
        <f t="shared" si="9"/>
        <v xml:space="preserve"> </v>
      </c>
      <c r="AK48" s="58" t="str">
        <f t="shared" si="9"/>
        <v xml:space="preserve"> </v>
      </c>
      <c r="AL48" s="58" t="str">
        <f t="shared" si="9"/>
        <v xml:space="preserve"> </v>
      </c>
      <c r="AM48" s="58" t="str">
        <f t="shared" si="9"/>
        <v xml:space="preserve"> </v>
      </c>
      <c r="AN48" s="58" t="str">
        <f t="shared" si="9"/>
        <v xml:space="preserve"> </v>
      </c>
      <c r="AO48" s="58" t="str">
        <f t="shared" si="9"/>
        <v xml:space="preserve"> </v>
      </c>
      <c r="AP48" s="58" t="str">
        <f t="shared" si="9"/>
        <v xml:space="preserve"> </v>
      </c>
      <c r="AQ48" s="58" t="str">
        <f t="shared" si="9"/>
        <v xml:space="preserve"> </v>
      </c>
      <c r="AR48" s="58" t="str">
        <f t="shared" si="9"/>
        <v xml:space="preserve"> </v>
      </c>
      <c r="AS48" s="58" t="str">
        <f t="shared" si="9"/>
        <v xml:space="preserve"> </v>
      </c>
      <c r="AT48" s="299"/>
      <c r="AU48" s="300"/>
    </row>
    <row r="49" spans="1:47" ht="10.5" customHeight="1">
      <c r="A49" s="333"/>
      <c r="B49" s="333"/>
      <c r="C49" s="333"/>
      <c r="D49" s="333"/>
      <c r="E49" s="333"/>
      <c r="F49" s="60" t="str">
        <f>IF(F48&lt;&gt;" ","%"," ")</f>
        <v xml:space="preserve"> </v>
      </c>
      <c r="G49" s="60" t="str">
        <f t="shared" ref="G49:AS49" si="10">IF(G48&lt;&gt;" ","%"," ")</f>
        <v xml:space="preserve"> </v>
      </c>
      <c r="H49" s="60" t="str">
        <f t="shared" si="10"/>
        <v xml:space="preserve"> </v>
      </c>
      <c r="I49" s="60" t="str">
        <f t="shared" si="10"/>
        <v xml:space="preserve"> </v>
      </c>
      <c r="J49" s="60" t="str">
        <f t="shared" si="10"/>
        <v xml:space="preserve"> </v>
      </c>
      <c r="K49" s="60" t="str">
        <f t="shared" si="10"/>
        <v xml:space="preserve"> </v>
      </c>
      <c r="L49" s="60" t="str">
        <f t="shared" si="10"/>
        <v xml:space="preserve"> </v>
      </c>
      <c r="M49" s="60" t="str">
        <f t="shared" si="10"/>
        <v xml:space="preserve"> </v>
      </c>
      <c r="N49" s="60" t="str">
        <f t="shared" si="10"/>
        <v xml:space="preserve"> </v>
      </c>
      <c r="O49" s="60" t="str">
        <f t="shared" si="10"/>
        <v xml:space="preserve"> </v>
      </c>
      <c r="P49" s="60" t="str">
        <f t="shared" si="10"/>
        <v xml:space="preserve"> </v>
      </c>
      <c r="Q49" s="60" t="str">
        <f t="shared" si="10"/>
        <v xml:space="preserve"> </v>
      </c>
      <c r="R49" s="60" t="str">
        <f t="shared" si="10"/>
        <v xml:space="preserve"> </v>
      </c>
      <c r="S49" s="60" t="str">
        <f t="shared" si="10"/>
        <v xml:space="preserve"> </v>
      </c>
      <c r="T49" s="60" t="str">
        <f t="shared" si="10"/>
        <v xml:space="preserve"> </v>
      </c>
      <c r="U49" s="60" t="str">
        <f t="shared" si="10"/>
        <v xml:space="preserve"> </v>
      </c>
      <c r="V49" s="60" t="str">
        <f t="shared" si="10"/>
        <v xml:space="preserve"> </v>
      </c>
      <c r="W49" s="60" t="str">
        <f t="shared" si="10"/>
        <v xml:space="preserve"> </v>
      </c>
      <c r="X49" s="60" t="str">
        <f t="shared" si="10"/>
        <v xml:space="preserve"> </v>
      </c>
      <c r="Y49" s="60" t="str">
        <f t="shared" si="10"/>
        <v xml:space="preserve"> </v>
      </c>
      <c r="Z49" s="60" t="str">
        <f t="shared" si="10"/>
        <v xml:space="preserve"> </v>
      </c>
      <c r="AA49" s="60" t="str">
        <f t="shared" si="10"/>
        <v xml:space="preserve"> </v>
      </c>
      <c r="AB49" s="60" t="str">
        <f t="shared" si="10"/>
        <v xml:space="preserve"> </v>
      </c>
      <c r="AC49" s="60" t="str">
        <f t="shared" si="10"/>
        <v xml:space="preserve"> </v>
      </c>
      <c r="AD49" s="60" t="str">
        <f t="shared" si="10"/>
        <v xml:space="preserve"> </v>
      </c>
      <c r="AE49" s="60" t="str">
        <f t="shared" si="10"/>
        <v xml:space="preserve"> </v>
      </c>
      <c r="AF49" s="60" t="str">
        <f t="shared" si="10"/>
        <v xml:space="preserve"> </v>
      </c>
      <c r="AG49" s="60" t="str">
        <f t="shared" si="10"/>
        <v xml:space="preserve"> </v>
      </c>
      <c r="AH49" s="60" t="str">
        <f t="shared" si="10"/>
        <v xml:space="preserve"> </v>
      </c>
      <c r="AI49" s="60" t="str">
        <f t="shared" si="10"/>
        <v xml:space="preserve"> </v>
      </c>
      <c r="AJ49" s="60" t="str">
        <f t="shared" si="10"/>
        <v xml:space="preserve"> </v>
      </c>
      <c r="AK49" s="60" t="str">
        <f t="shared" si="10"/>
        <v xml:space="preserve"> </v>
      </c>
      <c r="AL49" s="60" t="str">
        <f t="shared" si="10"/>
        <v xml:space="preserve"> </v>
      </c>
      <c r="AM49" s="60" t="str">
        <f t="shared" si="10"/>
        <v xml:space="preserve"> </v>
      </c>
      <c r="AN49" s="60" t="str">
        <f t="shared" si="10"/>
        <v xml:space="preserve"> </v>
      </c>
      <c r="AO49" s="60" t="str">
        <f t="shared" si="10"/>
        <v xml:space="preserve"> </v>
      </c>
      <c r="AP49" s="60" t="str">
        <f t="shared" si="10"/>
        <v xml:space="preserve"> </v>
      </c>
      <c r="AQ49" s="60" t="str">
        <f t="shared" si="10"/>
        <v xml:space="preserve"> </v>
      </c>
      <c r="AR49" s="60" t="str">
        <f t="shared" si="10"/>
        <v xml:space="preserve"> </v>
      </c>
      <c r="AS49" s="60" t="str">
        <f t="shared" si="10"/>
        <v xml:space="preserve"> </v>
      </c>
      <c r="AT49" s="299"/>
      <c r="AU49" s="300"/>
    </row>
    <row r="50" spans="1:47" ht="30" customHeight="1">
      <c r="A50" s="338" t="s">
        <v>28</v>
      </c>
      <c r="B50" s="339"/>
      <c r="C50" s="339"/>
      <c r="D50" s="339"/>
      <c r="E50" s="340"/>
      <c r="F50" s="61" t="str">
        <f t="shared" ref="F50:AS50" si="11">IF(F4=" "," ",IF(COUNTBLANK(F6:F40)=ROWS(F6:F40)," ",F43*100/F4))</f>
        <v xml:space="preserve"> </v>
      </c>
      <c r="G50" s="61" t="str">
        <f t="shared" si="11"/>
        <v xml:space="preserve"> </v>
      </c>
      <c r="H50" s="61" t="str">
        <f t="shared" si="11"/>
        <v xml:space="preserve"> </v>
      </c>
      <c r="I50" s="61" t="str">
        <f t="shared" si="11"/>
        <v xml:space="preserve"> </v>
      </c>
      <c r="J50" s="61" t="str">
        <f t="shared" si="11"/>
        <v xml:space="preserve"> </v>
      </c>
      <c r="K50" s="61" t="str">
        <f t="shared" si="11"/>
        <v xml:space="preserve"> </v>
      </c>
      <c r="L50" s="61" t="str">
        <f t="shared" si="11"/>
        <v xml:space="preserve"> </v>
      </c>
      <c r="M50" s="61" t="str">
        <f t="shared" si="11"/>
        <v xml:space="preserve"> </v>
      </c>
      <c r="N50" s="61" t="str">
        <f t="shared" si="11"/>
        <v xml:space="preserve"> </v>
      </c>
      <c r="O50" s="61" t="str">
        <f t="shared" si="11"/>
        <v xml:space="preserve"> </v>
      </c>
      <c r="P50" s="61" t="str">
        <f t="shared" si="11"/>
        <v xml:space="preserve"> </v>
      </c>
      <c r="Q50" s="61" t="str">
        <f t="shared" si="11"/>
        <v xml:space="preserve"> </v>
      </c>
      <c r="R50" s="61" t="str">
        <f t="shared" si="11"/>
        <v xml:space="preserve"> </v>
      </c>
      <c r="S50" s="61" t="str">
        <f t="shared" si="11"/>
        <v xml:space="preserve"> </v>
      </c>
      <c r="T50" s="61" t="str">
        <f t="shared" si="11"/>
        <v xml:space="preserve"> </v>
      </c>
      <c r="U50" s="61" t="str">
        <f t="shared" si="11"/>
        <v xml:space="preserve"> </v>
      </c>
      <c r="V50" s="61" t="str">
        <f t="shared" si="11"/>
        <v xml:space="preserve"> </v>
      </c>
      <c r="W50" s="61" t="str">
        <f t="shared" si="11"/>
        <v xml:space="preserve"> </v>
      </c>
      <c r="X50" s="61" t="str">
        <f t="shared" si="11"/>
        <v xml:space="preserve"> </v>
      </c>
      <c r="Y50" s="61" t="str">
        <f t="shared" si="11"/>
        <v xml:space="preserve"> </v>
      </c>
      <c r="Z50" s="61" t="str">
        <f t="shared" si="11"/>
        <v xml:space="preserve"> </v>
      </c>
      <c r="AA50" s="61" t="str">
        <f t="shared" si="11"/>
        <v xml:space="preserve"> </v>
      </c>
      <c r="AB50" s="61" t="str">
        <f t="shared" si="11"/>
        <v xml:space="preserve"> </v>
      </c>
      <c r="AC50" s="61" t="str">
        <f t="shared" si="11"/>
        <v xml:space="preserve"> </v>
      </c>
      <c r="AD50" s="61" t="str">
        <f t="shared" si="11"/>
        <v xml:space="preserve"> </v>
      </c>
      <c r="AE50" s="61" t="str">
        <f t="shared" si="11"/>
        <v xml:space="preserve"> </v>
      </c>
      <c r="AF50" s="61" t="str">
        <f t="shared" si="11"/>
        <v xml:space="preserve"> </v>
      </c>
      <c r="AG50" s="61" t="str">
        <f t="shared" si="11"/>
        <v xml:space="preserve"> </v>
      </c>
      <c r="AH50" s="61" t="str">
        <f t="shared" si="11"/>
        <v xml:space="preserve"> </v>
      </c>
      <c r="AI50" s="61" t="str">
        <f t="shared" si="11"/>
        <v xml:space="preserve"> </v>
      </c>
      <c r="AJ50" s="61" t="str">
        <f t="shared" si="11"/>
        <v xml:space="preserve"> </v>
      </c>
      <c r="AK50" s="61" t="str">
        <f t="shared" si="11"/>
        <v xml:space="preserve"> </v>
      </c>
      <c r="AL50" s="61" t="str">
        <f t="shared" si="11"/>
        <v xml:space="preserve"> </v>
      </c>
      <c r="AM50" s="61" t="str">
        <f t="shared" si="11"/>
        <v xml:space="preserve"> </v>
      </c>
      <c r="AN50" s="61" t="str">
        <f t="shared" si="11"/>
        <v xml:space="preserve"> </v>
      </c>
      <c r="AO50" s="61" t="str">
        <f t="shared" si="11"/>
        <v xml:space="preserve"> </v>
      </c>
      <c r="AP50" s="61" t="str">
        <f t="shared" si="11"/>
        <v xml:space="preserve"> </v>
      </c>
      <c r="AQ50" s="61" t="str">
        <f t="shared" si="11"/>
        <v xml:space="preserve"> </v>
      </c>
      <c r="AR50" s="61" t="str">
        <f t="shared" si="11"/>
        <v xml:space="preserve"> </v>
      </c>
      <c r="AS50" s="61" t="str">
        <f t="shared" si="11"/>
        <v xml:space="preserve"> </v>
      </c>
      <c r="AT50" s="313"/>
      <c r="AU50" s="313"/>
    </row>
    <row r="51" spans="1:47" ht="9.75" customHeight="1">
      <c r="A51" s="341"/>
      <c r="B51" s="342"/>
      <c r="C51" s="342"/>
      <c r="D51" s="342"/>
      <c r="E51" s="343"/>
      <c r="F51" s="62" t="str">
        <f>IF(F50&lt;&gt;" ","%"," ")</f>
        <v xml:space="preserve"> </v>
      </c>
      <c r="G51" s="62" t="str">
        <f t="shared" ref="G51:AS51" si="12">IF(G50&lt;&gt;" ","%"," ")</f>
        <v xml:space="preserve"> </v>
      </c>
      <c r="H51" s="62" t="str">
        <f t="shared" si="12"/>
        <v xml:space="preserve"> </v>
      </c>
      <c r="I51" s="62" t="str">
        <f t="shared" si="12"/>
        <v xml:space="preserve"> </v>
      </c>
      <c r="J51" s="62" t="str">
        <f t="shared" si="12"/>
        <v xml:space="preserve"> </v>
      </c>
      <c r="K51" s="62" t="str">
        <f t="shared" si="12"/>
        <v xml:space="preserve"> </v>
      </c>
      <c r="L51" s="62" t="str">
        <f t="shared" si="12"/>
        <v xml:space="preserve"> </v>
      </c>
      <c r="M51" s="62" t="str">
        <f t="shared" si="12"/>
        <v xml:space="preserve"> </v>
      </c>
      <c r="N51" s="62" t="str">
        <f t="shared" si="12"/>
        <v xml:space="preserve"> </v>
      </c>
      <c r="O51" s="62" t="str">
        <f t="shared" si="12"/>
        <v xml:space="preserve"> </v>
      </c>
      <c r="P51" s="62" t="str">
        <f t="shared" si="12"/>
        <v xml:space="preserve"> </v>
      </c>
      <c r="Q51" s="62" t="str">
        <f t="shared" si="12"/>
        <v xml:space="preserve"> </v>
      </c>
      <c r="R51" s="62" t="str">
        <f t="shared" si="12"/>
        <v xml:space="preserve"> </v>
      </c>
      <c r="S51" s="62" t="str">
        <f t="shared" si="12"/>
        <v xml:space="preserve"> </v>
      </c>
      <c r="T51" s="62" t="str">
        <f t="shared" si="12"/>
        <v xml:space="preserve"> </v>
      </c>
      <c r="U51" s="62" t="str">
        <f t="shared" si="12"/>
        <v xml:space="preserve"> </v>
      </c>
      <c r="V51" s="62" t="str">
        <f t="shared" si="12"/>
        <v xml:space="preserve"> </v>
      </c>
      <c r="W51" s="62" t="str">
        <f t="shared" si="12"/>
        <v xml:space="preserve"> </v>
      </c>
      <c r="X51" s="62" t="str">
        <f t="shared" si="12"/>
        <v xml:space="preserve"> </v>
      </c>
      <c r="Y51" s="62" t="str">
        <f t="shared" si="12"/>
        <v xml:space="preserve"> </v>
      </c>
      <c r="Z51" s="62" t="str">
        <f t="shared" si="12"/>
        <v xml:space="preserve"> </v>
      </c>
      <c r="AA51" s="62" t="str">
        <f t="shared" si="12"/>
        <v xml:space="preserve"> </v>
      </c>
      <c r="AB51" s="62" t="str">
        <f t="shared" si="12"/>
        <v xml:space="preserve"> </v>
      </c>
      <c r="AC51" s="62" t="str">
        <f t="shared" si="12"/>
        <v xml:space="preserve"> </v>
      </c>
      <c r="AD51" s="62" t="str">
        <f t="shared" si="12"/>
        <v xml:space="preserve"> </v>
      </c>
      <c r="AE51" s="62" t="str">
        <f t="shared" si="12"/>
        <v xml:space="preserve"> </v>
      </c>
      <c r="AF51" s="62" t="str">
        <f t="shared" si="12"/>
        <v xml:space="preserve"> </v>
      </c>
      <c r="AG51" s="62" t="str">
        <f t="shared" si="12"/>
        <v xml:space="preserve"> </v>
      </c>
      <c r="AH51" s="62" t="str">
        <f t="shared" si="12"/>
        <v xml:space="preserve"> </v>
      </c>
      <c r="AI51" s="62" t="str">
        <f t="shared" si="12"/>
        <v xml:space="preserve"> </v>
      </c>
      <c r="AJ51" s="62" t="str">
        <f t="shared" si="12"/>
        <v xml:space="preserve"> </v>
      </c>
      <c r="AK51" s="62" t="str">
        <f t="shared" si="12"/>
        <v xml:space="preserve"> </v>
      </c>
      <c r="AL51" s="62" t="str">
        <f t="shared" si="12"/>
        <v xml:space="preserve"> </v>
      </c>
      <c r="AM51" s="62" t="str">
        <f t="shared" si="12"/>
        <v xml:space="preserve"> </v>
      </c>
      <c r="AN51" s="62" t="str">
        <f t="shared" si="12"/>
        <v xml:space="preserve"> </v>
      </c>
      <c r="AO51" s="62" t="str">
        <f t="shared" si="12"/>
        <v xml:space="preserve"> </v>
      </c>
      <c r="AP51" s="62" t="str">
        <f t="shared" si="12"/>
        <v xml:space="preserve"> </v>
      </c>
      <c r="AQ51" s="62" t="str">
        <f t="shared" si="12"/>
        <v xml:space="preserve"> </v>
      </c>
      <c r="AR51" s="62" t="str">
        <f t="shared" si="12"/>
        <v xml:space="preserve"> </v>
      </c>
      <c r="AS51" s="62" t="str">
        <f t="shared" si="12"/>
        <v xml:space="preserve"> </v>
      </c>
      <c r="AT51" s="314"/>
      <c r="AU51" s="314"/>
    </row>
    <row r="52" spans="1:47" ht="9.75" customHeight="1">
      <c r="A52" s="63"/>
      <c r="B52" s="63"/>
      <c r="C52" s="63"/>
      <c r="D52" s="63"/>
      <c r="E52" s="63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5"/>
      <c r="AU52" s="65"/>
    </row>
    <row r="53" spans="1:47" ht="9.75" customHeight="1">
      <c r="A53" s="63"/>
      <c r="B53" s="63"/>
      <c r="C53" s="63"/>
      <c r="D53" s="63"/>
      <c r="E53" s="63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5"/>
      <c r="AU53" s="65"/>
    </row>
    <row r="54" spans="1:47" ht="9.75" customHeight="1">
      <c r="A54" s="63"/>
      <c r="B54" s="63"/>
      <c r="C54" s="63"/>
      <c r="D54" s="63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5"/>
      <c r="AU54" s="65"/>
    </row>
    <row r="55" spans="1:47" ht="9.75" customHeight="1">
      <c r="A55" s="63"/>
      <c r="B55" s="63"/>
      <c r="C55" s="63"/>
      <c r="D55" s="63"/>
      <c r="E55" s="63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5"/>
      <c r="AU55" s="65"/>
    </row>
    <row r="56" spans="1:47" ht="9.75" customHeight="1">
      <c r="A56" s="63"/>
      <c r="B56" s="63"/>
      <c r="C56" s="63"/>
      <c r="D56" s="63"/>
      <c r="E56" s="63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5"/>
      <c r="AU56" s="65"/>
    </row>
    <row r="57" spans="1:47" ht="9.75" customHeight="1">
      <c r="A57" s="63"/>
      <c r="B57" s="63"/>
      <c r="C57" s="63"/>
      <c r="D57" s="63"/>
      <c r="E57" s="63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5"/>
      <c r="AU57" s="65"/>
    </row>
    <row r="58" spans="1:47" ht="9.75" customHeight="1">
      <c r="A58" s="63"/>
      <c r="B58" s="63"/>
      <c r="C58" s="63"/>
      <c r="D58" s="63"/>
      <c r="E58" s="63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5"/>
      <c r="AU58" s="65"/>
    </row>
    <row r="59" spans="1:47" ht="9.75" customHeight="1">
      <c r="A59" s="63"/>
      <c r="B59" s="63"/>
      <c r="C59" s="63"/>
      <c r="D59" s="63"/>
      <c r="E59" s="63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5"/>
      <c r="AU59" s="65"/>
    </row>
    <row r="60" spans="1:47" ht="9.75" customHeight="1">
      <c r="A60" s="63"/>
      <c r="B60" s="63"/>
      <c r="C60" s="63"/>
      <c r="D60" s="63"/>
      <c r="E60" s="63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5"/>
      <c r="AU60" s="65"/>
    </row>
    <row r="61" spans="1:47" ht="9.75" customHeight="1">
      <c r="A61" s="63"/>
      <c r="B61" s="63"/>
      <c r="C61" s="63"/>
      <c r="D61" s="63"/>
      <c r="E61" s="63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5"/>
      <c r="AU61" s="65"/>
    </row>
    <row r="62" spans="1:47" ht="9.75" customHeight="1">
      <c r="A62" s="63"/>
      <c r="B62" s="63"/>
      <c r="C62" s="63"/>
      <c r="D62" s="63"/>
      <c r="E62" s="63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5"/>
      <c r="AU62" s="65"/>
    </row>
    <row r="63" spans="1:47" ht="9.75" customHeight="1">
      <c r="A63" s="63"/>
      <c r="B63" s="63"/>
      <c r="C63" s="63"/>
      <c r="D63" s="63"/>
      <c r="E63" s="63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5"/>
      <c r="AU63" s="65"/>
    </row>
    <row r="64" spans="1:47" ht="9.75" customHeight="1">
      <c r="A64" s="63"/>
      <c r="B64" s="63"/>
      <c r="C64" s="63"/>
      <c r="D64" s="63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5"/>
      <c r="AU64" s="65"/>
    </row>
    <row r="65" spans="1:47" ht="9.75" customHeight="1">
      <c r="A65" s="63"/>
      <c r="B65" s="63"/>
      <c r="C65" s="63"/>
      <c r="D65" s="63"/>
      <c r="E65" s="63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5"/>
      <c r="AU65" s="65"/>
    </row>
    <row r="66" spans="1:47" ht="9.75" customHeight="1">
      <c r="A66" s="63"/>
      <c r="B66" s="63"/>
      <c r="C66" s="63"/>
      <c r="D66" s="63"/>
      <c r="E66" s="63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5"/>
      <c r="AU66" s="65"/>
    </row>
    <row r="67" spans="1:47" ht="9.75" customHeight="1">
      <c r="A67" s="63"/>
      <c r="B67" s="63"/>
      <c r="C67" s="63"/>
      <c r="D67" s="63"/>
      <c r="E67" s="63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5"/>
      <c r="AU67" s="65"/>
    </row>
    <row r="68" spans="1:47" ht="9.75" customHeight="1">
      <c r="A68" s="63"/>
      <c r="B68" s="63"/>
      <c r="C68" s="63"/>
      <c r="D68" s="63"/>
      <c r="E68" s="63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5"/>
      <c r="AU68" s="65"/>
    </row>
    <row r="69" spans="1:47" ht="9.75" customHeight="1">
      <c r="A69" s="66"/>
      <c r="B69" s="66"/>
      <c r="C69" s="66"/>
      <c r="D69" s="66"/>
      <c r="E69" s="66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8"/>
      <c r="AU69" s="68"/>
    </row>
    <row r="70" spans="1:47" ht="6.75" customHeight="1">
      <c r="A70" s="66"/>
      <c r="B70" s="66"/>
      <c r="C70" s="66"/>
      <c r="D70" s="66"/>
      <c r="E70" s="66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8"/>
      <c r="AU70" s="68"/>
    </row>
    <row r="71" spans="1:47" ht="12.75" customHeight="1">
      <c r="A71" s="66"/>
      <c r="B71" s="66"/>
      <c r="C71" s="66"/>
      <c r="D71" s="66"/>
      <c r="E71" s="66"/>
      <c r="F71" s="67"/>
      <c r="G71" s="67"/>
      <c r="H71" s="67"/>
      <c r="I71" s="67"/>
      <c r="J71" s="67"/>
      <c r="K71" s="67"/>
      <c r="L71" s="318" t="s">
        <v>55</v>
      </c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 t="s">
        <v>53</v>
      </c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</row>
    <row r="72" spans="1:47" ht="12" customHeight="1">
      <c r="A72" s="330" t="s">
        <v>59</v>
      </c>
      <c r="B72" s="331"/>
      <c r="C72" s="331"/>
      <c r="D72" s="331"/>
      <c r="E72" s="331"/>
      <c r="F72" s="331"/>
      <c r="G72" s="331"/>
      <c r="H72" s="331"/>
      <c r="I72" s="331"/>
      <c r="J72" s="331"/>
      <c r="K72" s="332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70"/>
      <c r="AU72" s="68"/>
    </row>
    <row r="73" spans="1:47" ht="14.1" customHeight="1">
      <c r="A73" s="328" t="s">
        <v>36</v>
      </c>
      <c r="B73" s="328"/>
      <c r="C73" s="328"/>
      <c r="D73" s="71" t="s">
        <v>138</v>
      </c>
      <c r="E73" s="181" t="str">
        <f>IF(COUNTIF(AU6:AU40," ")=ROWS(AU6:AU40)," ",COUNTIF(AU6:AU40,"Pekiyi"))</f>
        <v xml:space="preserve"> </v>
      </c>
      <c r="F73" s="352" t="str">
        <f t="shared" ref="F73:F78" si="13">IF(E73&lt;&gt;" ","KİŞİ"," ")</f>
        <v xml:space="preserve"> </v>
      </c>
      <c r="G73" s="352"/>
      <c r="H73" s="72" t="str">
        <f>IF(E73=" "," ","%")</f>
        <v xml:space="preserve"> </v>
      </c>
      <c r="I73" s="344" t="str">
        <f>IF(E73=" "," ",100*E73/E78)</f>
        <v xml:space="preserve"> </v>
      </c>
      <c r="J73" s="344"/>
      <c r="K73" s="345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70"/>
      <c r="AU73" s="68"/>
    </row>
    <row r="74" spans="1:47" ht="14.1" customHeight="1">
      <c r="A74" s="328" t="s">
        <v>146</v>
      </c>
      <c r="B74" s="328"/>
      <c r="C74" s="328"/>
      <c r="D74" s="71" t="s">
        <v>139</v>
      </c>
      <c r="E74" s="181" t="str">
        <f>IF(COUNTIF(AU6:AU40," ")=ROWS(AU6:AU40)," ",COUNTIF(AU6:AU40,"İyi"))</f>
        <v xml:space="preserve"> </v>
      </c>
      <c r="F74" s="352" t="str">
        <f t="shared" si="13"/>
        <v xml:space="preserve"> </v>
      </c>
      <c r="G74" s="352"/>
      <c r="H74" s="72" t="str">
        <f>IF(E73=" "," ","%")</f>
        <v xml:space="preserve"> </v>
      </c>
      <c r="I74" s="344" t="str">
        <f>IF(E74=" "," ",100*E74/E78)</f>
        <v xml:space="preserve"> </v>
      </c>
      <c r="J74" s="344"/>
      <c r="K74" s="345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318"/>
      <c r="AG74" s="318"/>
      <c r="AH74" s="318"/>
      <c r="AI74" s="318"/>
      <c r="AJ74" s="318"/>
      <c r="AK74" s="318"/>
      <c r="AL74" s="318"/>
      <c r="AM74" s="318"/>
      <c r="AN74" s="318"/>
      <c r="AO74" s="69"/>
      <c r="AP74" s="69"/>
      <c r="AQ74" s="69"/>
      <c r="AR74" s="69"/>
      <c r="AS74" s="69"/>
      <c r="AT74" s="70"/>
      <c r="AU74" s="68"/>
    </row>
    <row r="75" spans="1:47" ht="14.1" customHeight="1">
      <c r="A75" s="328" t="s">
        <v>145</v>
      </c>
      <c r="B75" s="328"/>
      <c r="C75" s="328"/>
      <c r="D75" s="71" t="s">
        <v>140</v>
      </c>
      <c r="E75" s="181" t="str">
        <f>IF(COUNTIF(AU6:AU40," ")=ROWS(AU6:AU40)," ",COUNTIF(AU6:AU40,"Orta"))</f>
        <v xml:space="preserve"> </v>
      </c>
      <c r="F75" s="352" t="str">
        <f t="shared" si="13"/>
        <v xml:space="preserve"> </v>
      </c>
      <c r="G75" s="352"/>
      <c r="H75" s="72" t="str">
        <f>IF(E73=" "," ","%")</f>
        <v xml:space="preserve"> </v>
      </c>
      <c r="I75" s="344" t="str">
        <f>IF(E75=" "," ",100*E75/E78)</f>
        <v xml:space="preserve"> </v>
      </c>
      <c r="J75" s="344"/>
      <c r="K75" s="345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8"/>
      <c r="AU75" s="68"/>
    </row>
    <row r="76" spans="1:47" ht="14.1" customHeight="1">
      <c r="A76" s="328" t="s">
        <v>144</v>
      </c>
      <c r="B76" s="328"/>
      <c r="C76" s="328"/>
      <c r="D76" s="71" t="s">
        <v>141</v>
      </c>
      <c r="E76" s="181" t="str">
        <f>IF(COUNTIF(AU6:AU40," ")=ROWS(AU6:AU40)," ",COUNTIF(AU6:AU40,"Geçer"))</f>
        <v xml:space="preserve"> </v>
      </c>
      <c r="F76" s="352" t="str">
        <f t="shared" si="13"/>
        <v xml:space="preserve"> </v>
      </c>
      <c r="G76" s="352"/>
      <c r="H76" s="72" t="str">
        <f>IF(E73=" "," ","%")</f>
        <v xml:space="preserve"> </v>
      </c>
      <c r="I76" s="344" t="str">
        <f>IF(E76=" "," ",100*E76/E78)</f>
        <v xml:space="preserve"> </v>
      </c>
      <c r="J76" s="344"/>
      <c r="K76" s="345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8"/>
      <c r="AU76" s="68"/>
    </row>
    <row r="77" spans="1:47" ht="14.1" customHeight="1">
      <c r="A77" s="328" t="s">
        <v>143</v>
      </c>
      <c r="B77" s="328"/>
      <c r="C77" s="328"/>
      <c r="D77" s="182" t="s">
        <v>142</v>
      </c>
      <c r="E77" s="181" t="str">
        <f>IF(COUNTIF(AU6:AU40," ")=ROWS(AU6:AU40)," ",COUNTIF(AU6:AU40,"Geçmez"))</f>
        <v xml:space="preserve"> </v>
      </c>
      <c r="F77" s="352" t="str">
        <f t="shared" si="13"/>
        <v xml:space="preserve"> </v>
      </c>
      <c r="G77" s="352"/>
      <c r="H77" s="72" t="str">
        <f>IF(E73=" "," ","%")</f>
        <v xml:space="preserve"> </v>
      </c>
      <c r="I77" s="344" t="str">
        <f>IF(E77=" "," ",100*E77/E78)</f>
        <v xml:space="preserve"> </v>
      </c>
      <c r="J77" s="344"/>
      <c r="K77" s="345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8"/>
      <c r="AU77" s="68"/>
    </row>
    <row r="78" spans="1:47" ht="14.1" customHeight="1">
      <c r="A78" s="329" t="s">
        <v>37</v>
      </c>
      <c r="B78" s="329"/>
      <c r="C78" s="329"/>
      <c r="D78" s="329"/>
      <c r="E78" s="74" t="str">
        <f>IF(SUM(E73:E77)=0," ",SUM(E73:E77))</f>
        <v xml:space="preserve"> </v>
      </c>
      <c r="F78" s="326" t="str">
        <f t="shared" si="13"/>
        <v xml:space="preserve"> </v>
      </c>
      <c r="G78" s="353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8"/>
      <c r="AU78" s="68"/>
    </row>
    <row r="79" spans="1:47" ht="12" customHeight="1">
      <c r="A79" s="66"/>
      <c r="B79" s="66"/>
      <c r="C79" s="66"/>
      <c r="D79" s="66"/>
      <c r="E79" s="66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8"/>
      <c r="AU79" s="68"/>
    </row>
    <row r="80" spans="1:47" ht="14.25" customHeight="1">
      <c r="A80" s="66"/>
      <c r="B80" s="66"/>
      <c r="C80" s="66"/>
      <c r="D80" s="66"/>
      <c r="E80" s="66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8"/>
      <c r="AU80" s="68"/>
    </row>
    <row r="81" spans="1:47">
      <c r="A81" s="325" t="s">
        <v>38</v>
      </c>
      <c r="B81" s="325"/>
      <c r="C81" s="325"/>
      <c r="D81" s="75" t="str">
        <f>IF(COUNTIF(AT6:AT40," ")=ROWS(AT6:AT40)," ",LARGE(AT6:AT40,1))</f>
        <v xml:space="preserve"> </v>
      </c>
      <c r="E81" s="321"/>
      <c r="F81" s="322"/>
      <c r="G81" s="322"/>
      <c r="H81" s="322"/>
      <c r="I81" s="322"/>
      <c r="J81" s="322"/>
      <c r="K81" s="322"/>
      <c r="L81" s="55"/>
      <c r="M81" s="318" t="s">
        <v>54</v>
      </c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67"/>
      <c r="AG81" s="76"/>
      <c r="AH81" s="76"/>
      <c r="AI81" s="76"/>
      <c r="AJ81" s="76"/>
      <c r="AK81" s="76"/>
      <c r="AL81" s="76"/>
      <c r="AM81" s="76"/>
      <c r="AN81" s="76"/>
      <c r="AO81" s="76"/>
      <c r="AP81" s="69"/>
      <c r="AQ81" s="76"/>
      <c r="AR81" s="76"/>
      <c r="AS81" s="76"/>
      <c r="AT81" s="76"/>
      <c r="AU81" s="76"/>
    </row>
    <row r="82" spans="1:47" ht="12" customHeight="1">
      <c r="A82" s="325" t="s">
        <v>39</v>
      </c>
      <c r="B82" s="325"/>
      <c r="C82" s="325"/>
      <c r="D82" s="75" t="str">
        <f>IF(COUNTIF(AT6:AT27," ")=ROWS(AT6:AT27)," ",SMALL(AT6:AT27,1))</f>
        <v xml:space="preserve"> </v>
      </c>
      <c r="E82" s="321"/>
      <c r="F82" s="322"/>
      <c r="G82" s="322"/>
      <c r="H82" s="322"/>
      <c r="I82" s="322"/>
      <c r="J82" s="322"/>
      <c r="K82" s="322"/>
      <c r="L82" s="55"/>
      <c r="M82" s="5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76"/>
      <c r="AH82" s="76"/>
      <c r="AI82" s="76"/>
      <c r="AJ82" s="76"/>
      <c r="AK82" s="76"/>
      <c r="AL82" s="76"/>
      <c r="AM82" s="76"/>
      <c r="AN82" s="76"/>
      <c r="AO82" s="76"/>
      <c r="AP82" s="1"/>
      <c r="AQ82" s="76"/>
      <c r="AR82" s="76"/>
      <c r="AS82" s="76"/>
      <c r="AT82" s="76"/>
      <c r="AU82" s="76"/>
    </row>
    <row r="83" spans="1:47" ht="15" customHeight="1">
      <c r="A83" s="325" t="s">
        <v>40</v>
      </c>
      <c r="B83" s="325"/>
      <c r="C83" s="325"/>
      <c r="D83" s="77" t="str">
        <f>AT43</f>
        <v xml:space="preserve"> </v>
      </c>
      <c r="E83" s="323"/>
      <c r="F83" s="324"/>
      <c r="G83" s="324"/>
      <c r="H83" s="324"/>
      <c r="I83" s="324"/>
      <c r="J83" s="324"/>
      <c r="K83" s="324"/>
      <c r="L83" s="78"/>
      <c r="M83" s="78"/>
      <c r="N83" s="10"/>
      <c r="O83" s="10"/>
      <c r="P83" s="10"/>
      <c r="Q83" s="10"/>
      <c r="R83" s="10"/>
      <c r="S83" s="10"/>
      <c r="T83" s="10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358" t="s">
        <v>44</v>
      </c>
      <c r="AH83" s="359"/>
      <c r="AI83" s="359"/>
      <c r="AJ83" s="359"/>
      <c r="AK83" s="359"/>
      <c r="AL83" s="359"/>
      <c r="AM83" s="359"/>
      <c r="AN83" s="359"/>
      <c r="AO83" s="360"/>
      <c r="AP83" s="12"/>
      <c r="AQ83" s="358" t="s">
        <v>46</v>
      </c>
      <c r="AR83" s="359"/>
      <c r="AS83" s="359"/>
      <c r="AT83" s="359"/>
      <c r="AU83" s="360"/>
    </row>
    <row r="84" spans="1:47" ht="15" customHeight="1">
      <c r="A84" s="79"/>
      <c r="B84" s="79"/>
      <c r="C84" s="79"/>
      <c r="D84" s="80"/>
      <c r="E84" s="78"/>
      <c r="F84" s="80"/>
      <c r="G84" s="80"/>
      <c r="H84" s="80"/>
      <c r="I84" s="80"/>
      <c r="J84" s="80"/>
      <c r="K84" s="80"/>
      <c r="L84" s="80"/>
      <c r="M84" s="80"/>
      <c r="N84" s="10"/>
      <c r="O84" s="10"/>
      <c r="P84" s="10"/>
      <c r="Q84" s="10"/>
      <c r="R84" s="10"/>
      <c r="S84" s="10"/>
      <c r="T84" s="10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361">
        <f ca="1">TODAY()</f>
        <v>42844</v>
      </c>
      <c r="AH84" s="362"/>
      <c r="AI84" s="362"/>
      <c r="AJ84" s="362"/>
      <c r="AK84" s="362"/>
      <c r="AL84" s="362"/>
      <c r="AM84" s="362"/>
      <c r="AN84" s="362"/>
      <c r="AO84" s="363"/>
      <c r="AP84" s="11"/>
      <c r="AQ84" s="364" t="str">
        <f ca="1">CONCATENATE("…. / …. /",YEAR(TODAY()))</f>
        <v>…. / …. /2017</v>
      </c>
      <c r="AR84" s="362"/>
      <c r="AS84" s="362"/>
      <c r="AT84" s="362"/>
      <c r="AU84" s="363"/>
    </row>
    <row r="85" spans="1:47" ht="12" customHeight="1">
      <c r="A85" s="319" t="s">
        <v>41</v>
      </c>
      <c r="B85" s="320"/>
      <c r="C85" s="320"/>
      <c r="D85" s="320"/>
      <c r="E85" s="81" t="str">
        <f>IF(COUNTIF(AT6:AT40," ")=ROWS(AT6:AT40)," ",SUM(E73:E76))</f>
        <v xml:space="preserve"> </v>
      </c>
      <c r="F85" s="326" t="str">
        <f>IF(E85&lt;&gt;" ","KİŞİ"," ")</f>
        <v xml:space="preserve"> </v>
      </c>
      <c r="G85" s="327"/>
      <c r="H85" s="81" t="str">
        <f>IF(I85=" "," ","%")</f>
        <v xml:space="preserve"> </v>
      </c>
      <c r="I85" s="350" t="str">
        <f>IF(E85=" "," ",100*E85/E78)</f>
        <v xml:space="preserve"> </v>
      </c>
      <c r="J85" s="351"/>
      <c r="K85" s="351"/>
      <c r="L85" s="82"/>
      <c r="M85" s="82"/>
      <c r="N85" s="13"/>
      <c r="O85" s="13"/>
      <c r="P85" s="13"/>
      <c r="Q85" s="13"/>
      <c r="R85" s="13"/>
      <c r="S85" s="13"/>
      <c r="T85" s="13"/>
      <c r="U85" s="13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315" t="str">
        <f>'K. Bilgiler'!H18</f>
        <v>HAKAN ÖNER</v>
      </c>
      <c r="AH85" s="316"/>
      <c r="AI85" s="316"/>
      <c r="AJ85" s="316"/>
      <c r="AK85" s="316"/>
      <c r="AL85" s="316"/>
      <c r="AM85" s="316"/>
      <c r="AN85" s="316"/>
      <c r="AO85" s="317"/>
      <c r="AP85" s="14"/>
      <c r="AQ85" s="307" t="str">
        <f>'K. Bilgiler'!H22</f>
        <v>ŞERİF ÇAKIR</v>
      </c>
      <c r="AR85" s="308"/>
      <c r="AS85" s="308"/>
      <c r="AT85" s="308"/>
      <c r="AU85" s="309"/>
    </row>
    <row r="86" spans="1:47" ht="12" customHeight="1">
      <c r="A86" s="319" t="s">
        <v>42</v>
      </c>
      <c r="B86" s="320"/>
      <c r="C86" s="320"/>
      <c r="D86" s="320"/>
      <c r="E86" s="81" t="str">
        <f>IF(COUNTIF(AT6:AT40," ")=ROWS(AT6:AT40)," ",SUM(E77:E77))</f>
        <v xml:space="preserve"> </v>
      </c>
      <c r="F86" s="326" t="str">
        <f>IF(E86&lt;&gt;" ","KİŞİ"," ")</f>
        <v xml:space="preserve"> </v>
      </c>
      <c r="G86" s="327"/>
      <c r="H86" s="81" t="str">
        <f>IF(I86=" "," ","%")</f>
        <v xml:space="preserve"> </v>
      </c>
      <c r="I86" s="350" t="str">
        <f>IF(E86=" "," ",100*E86/E78)</f>
        <v xml:space="preserve"> </v>
      </c>
      <c r="J86" s="351"/>
      <c r="K86" s="351"/>
      <c r="L86" s="82"/>
      <c r="M86" s="82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301" t="str">
        <f>'K. Bilgiler'!H20</f>
        <v>Türk Dili ve Edebiyatı</v>
      </c>
      <c r="AH86" s="302"/>
      <c r="AI86" s="302"/>
      <c r="AJ86" s="302"/>
      <c r="AK86" s="302"/>
      <c r="AL86" s="302"/>
      <c r="AM86" s="302"/>
      <c r="AN86" s="302"/>
      <c r="AO86" s="303"/>
      <c r="AP86" s="13"/>
      <c r="AQ86" s="307" t="s">
        <v>47</v>
      </c>
      <c r="AR86" s="308"/>
      <c r="AS86" s="308"/>
      <c r="AT86" s="308"/>
      <c r="AU86" s="309"/>
    </row>
    <row r="87" spans="1:47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304"/>
      <c r="AH87" s="305"/>
      <c r="AI87" s="305"/>
      <c r="AJ87" s="305"/>
      <c r="AK87" s="305"/>
      <c r="AL87" s="305"/>
      <c r="AM87" s="305"/>
      <c r="AN87" s="305"/>
      <c r="AO87" s="306"/>
      <c r="AP87" s="84"/>
      <c r="AQ87" s="310"/>
      <c r="AR87" s="311"/>
      <c r="AS87" s="311"/>
      <c r="AT87" s="311"/>
      <c r="AU87" s="312"/>
    </row>
    <row r="89" spans="1:47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6" spans="1:47">
      <c r="D96" s="43"/>
    </row>
  </sheetData>
  <sheetProtection selectLockedCells="1"/>
  <mergeCells count="100">
    <mergeCell ref="AU4:AU5"/>
    <mergeCell ref="C34:E34"/>
    <mergeCell ref="C29:E29"/>
    <mergeCell ref="C30:E30"/>
    <mergeCell ref="C12:E12"/>
    <mergeCell ref="C17:E17"/>
    <mergeCell ref="C18:E18"/>
    <mergeCell ref="C14:E14"/>
    <mergeCell ref="C27:E27"/>
    <mergeCell ref="C25:E25"/>
    <mergeCell ref="C31:E31"/>
    <mergeCell ref="C28:E28"/>
    <mergeCell ref="C15:E15"/>
    <mergeCell ref="C16:E16"/>
    <mergeCell ref="C19:E19"/>
    <mergeCell ref="C10:E10"/>
    <mergeCell ref="A4:E4"/>
    <mergeCell ref="C5:E5"/>
    <mergeCell ref="C13:E13"/>
    <mergeCell ref="C26:E26"/>
    <mergeCell ref="A2:AP2"/>
    <mergeCell ref="C24:E24"/>
    <mergeCell ref="C9:E9"/>
    <mergeCell ref="C6:E6"/>
    <mergeCell ref="C7:E7"/>
    <mergeCell ref="C8:E8"/>
    <mergeCell ref="AQ1:AU2"/>
    <mergeCell ref="A1:AP1"/>
    <mergeCell ref="AG71:AU71"/>
    <mergeCell ref="AQ85:AU85"/>
    <mergeCell ref="A82:C82"/>
    <mergeCell ref="A81:C81"/>
    <mergeCell ref="M81:AE81"/>
    <mergeCell ref="I85:K85"/>
    <mergeCell ref="AG83:AO83"/>
    <mergeCell ref="AG84:AO84"/>
    <mergeCell ref="AF74:AN74"/>
    <mergeCell ref="AQ83:AU83"/>
    <mergeCell ref="AQ84:AU84"/>
    <mergeCell ref="A3:E3"/>
    <mergeCell ref="AT3:AU3"/>
    <mergeCell ref="A48:E49"/>
    <mergeCell ref="I86:K86"/>
    <mergeCell ref="A73:C73"/>
    <mergeCell ref="A74:C74"/>
    <mergeCell ref="F74:G74"/>
    <mergeCell ref="F75:G75"/>
    <mergeCell ref="F76:G76"/>
    <mergeCell ref="F73:G73"/>
    <mergeCell ref="I74:K74"/>
    <mergeCell ref="I75:K75"/>
    <mergeCell ref="F77:G77"/>
    <mergeCell ref="F78:G78"/>
    <mergeCell ref="A86:D86"/>
    <mergeCell ref="F86:G86"/>
    <mergeCell ref="I77:K77"/>
    <mergeCell ref="I76:K76"/>
    <mergeCell ref="A50:E51"/>
    <mergeCell ref="I73:K73"/>
    <mergeCell ref="A41:E41"/>
    <mergeCell ref="A43:E43"/>
    <mergeCell ref="A42:E42"/>
    <mergeCell ref="A44:E44"/>
    <mergeCell ref="A47:E47"/>
    <mergeCell ref="AT45:AT46"/>
    <mergeCell ref="AU45:AU46"/>
    <mergeCell ref="A45:E46"/>
    <mergeCell ref="C11:E11"/>
    <mergeCell ref="C20:E20"/>
    <mergeCell ref="C21:E21"/>
    <mergeCell ref="C22:E22"/>
    <mergeCell ref="C23:E23"/>
    <mergeCell ref="C38:E38"/>
    <mergeCell ref="C33:E33"/>
    <mergeCell ref="C32:E32"/>
    <mergeCell ref="C37:E37"/>
    <mergeCell ref="C39:E39"/>
    <mergeCell ref="C40:E40"/>
    <mergeCell ref="C35:E35"/>
    <mergeCell ref="C36:E36"/>
    <mergeCell ref="L71:AF71"/>
    <mergeCell ref="A85:D85"/>
    <mergeCell ref="E81:K81"/>
    <mergeCell ref="E82:K82"/>
    <mergeCell ref="E83:K83"/>
    <mergeCell ref="A83:C83"/>
    <mergeCell ref="F85:G85"/>
    <mergeCell ref="A77:C77"/>
    <mergeCell ref="A75:C75"/>
    <mergeCell ref="A76:C76"/>
    <mergeCell ref="A78:D78"/>
    <mergeCell ref="A72:K72"/>
    <mergeCell ref="AT48:AT49"/>
    <mergeCell ref="AU48:AU49"/>
    <mergeCell ref="AG86:AO87"/>
    <mergeCell ref="AQ86:AU86"/>
    <mergeCell ref="AQ87:AU87"/>
    <mergeCell ref="AT50:AT51"/>
    <mergeCell ref="AU50:AU51"/>
    <mergeCell ref="AG85:AO85"/>
  </mergeCells>
  <phoneticPr fontId="5" type="noConversion"/>
  <conditionalFormatting sqref="F50:AS50">
    <cfRule type="cellIs" dxfId="37" priority="1" stopIfTrue="1" operator="lessThan">
      <formula>50</formula>
    </cfRule>
  </conditionalFormatting>
  <dataValidations xWindow="1007" yWindow="412" count="2">
    <dataValidation allowBlank="1" showInputMessage="1" showErrorMessage="1" prompt="Öğrencinin sorudan aldığı puan değerini giriniz." sqref="F6:AS40"/>
    <dataValidation allowBlank="1" showInputMessage="1" showErrorMessage="1" prompt="Sorunun konusunu giriniz." sqref="F3:AS3"/>
  </dataValidations>
  <printOptions horizontalCentered="1"/>
  <pageMargins left="0.31496062992125984" right="0.19685039370078741" top="0.19685039370078741" bottom="0.11811023622047245" header="0.23622047244094491" footer="0.15748031496062992"/>
  <pageSetup paperSize="9" scale="67" orientation="portrait" r:id="rId1"/>
  <headerFooter alignWithMargins="0"/>
  <ignoredErrors>
    <ignoredError sqref="F47:AS47 F51 G43:H43 F43 G51:AS51 F48:AS48 H73:H77 F49:AS49 F46:AS46 F44:AS44 F45:AS45 F73 I43:AS43 F74:F77 I74:I77 D81:D83 E86 F86 H85 F85 E85 I85:K86 H86 AG84 AQ1 F78" unlockedFormula="1"/>
    <ignoredError sqref="G50:AS50" formula="1" unlockedFormula="1"/>
    <ignoredError sqref="F5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AU96"/>
  <sheetViews>
    <sheetView zoomScaleNormal="100" workbookViewId="0">
      <selection activeCell="AJ21" sqref="AJ21"/>
    </sheetView>
  </sheetViews>
  <sheetFormatPr defaultRowHeight="12.75"/>
  <cols>
    <col min="1" max="1" width="3.85546875" style="4" customWidth="1"/>
    <col min="2" max="2" width="5.7109375" style="4" customWidth="1"/>
    <col min="3" max="4" width="8.7109375" style="4" customWidth="1"/>
    <col min="5" max="5" width="3.42578125" style="4" customWidth="1"/>
    <col min="6" max="45" width="2.42578125" style="4" customWidth="1"/>
    <col min="46" max="46" width="7.7109375" style="4" customWidth="1"/>
    <col min="47" max="47" width="8.28515625" style="4" customWidth="1"/>
    <col min="48" max="16384" width="9.140625" style="4"/>
  </cols>
  <sheetData>
    <row r="1" spans="1:47" ht="17.25" customHeight="1">
      <c r="A1" s="355" t="str">
        <f>'K. Bilgiler'!H14&amp;" EĞİTİM ÖĞRETİM YILI "&amp;'K. Bilgiler'!H6</f>
        <v>2016-2017 EĞİTİM ÖĞRETİM YILI ZEHRA ŞELALE ANADOLU LİSESİ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7"/>
      <c r="AQ1" s="354">
        <f ca="1">TODAY()</f>
        <v>42844</v>
      </c>
      <c r="AR1" s="354"/>
      <c r="AS1" s="354"/>
      <c r="AT1" s="354"/>
      <c r="AU1" s="354"/>
    </row>
    <row r="2" spans="1:47" ht="16.5" customHeight="1">
      <c r="A2" s="372" t="str">
        <f>'K. Bilgiler'!H10&amp;" / "&amp;'K. Bilgiler'!H12&amp;" SINIFI "&amp;'K. Bilgiler'!H8&amp;" DERSİ "&amp;'K. Bilgiler'!H16&amp;" DÖNEM 2. SINAV ANALİZİ"</f>
        <v>9 / A SINIFI Türk Dili ve Edebiyatı DERSİ I. DÖNEM DÖNEM 2. SINAV ANALİZİ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54"/>
      <c r="AR2" s="354"/>
      <c r="AS2" s="354"/>
      <c r="AT2" s="354"/>
      <c r="AU2" s="354"/>
    </row>
    <row r="3" spans="1:47" ht="84.95" customHeight="1">
      <c r="A3" s="365" t="s">
        <v>75</v>
      </c>
      <c r="B3" s="366"/>
      <c r="C3" s="366"/>
      <c r="D3" s="366"/>
      <c r="E3" s="367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1"/>
      <c r="AR3" s="151"/>
      <c r="AS3" s="151"/>
      <c r="AT3" s="368"/>
      <c r="AU3" s="369"/>
    </row>
    <row r="4" spans="1:47" ht="12.75" customHeight="1">
      <c r="A4" s="370" t="s">
        <v>27</v>
      </c>
      <c r="B4" s="370"/>
      <c r="C4" s="370"/>
      <c r="D4" s="370"/>
      <c r="E4" s="370"/>
      <c r="F4" s="18">
        <f>IF('NOT Baremi'!E14=0," ",'NOT Baremi'!E14)</f>
        <v>4</v>
      </c>
      <c r="G4" s="18">
        <f>IF('NOT Baremi'!F14=0," ",'NOT Baremi'!F14)</f>
        <v>4</v>
      </c>
      <c r="H4" s="18">
        <f>IF('NOT Baremi'!G14=0," ",'NOT Baremi'!G14)</f>
        <v>4</v>
      </c>
      <c r="I4" s="18">
        <f>IF('NOT Baremi'!H14=0," ",'NOT Baremi'!H14)</f>
        <v>4</v>
      </c>
      <c r="J4" s="18">
        <f>IF('NOT Baremi'!I14=0," ",'NOT Baremi'!I14)</f>
        <v>4</v>
      </c>
      <c r="K4" s="18">
        <f>IF('NOT Baremi'!J14=0," ",'NOT Baremi'!J14)</f>
        <v>4</v>
      </c>
      <c r="L4" s="18">
        <f>IF('NOT Baremi'!K14=0," ",'NOT Baremi'!K14)</f>
        <v>4</v>
      </c>
      <c r="M4" s="18">
        <f>IF('NOT Baremi'!L14=0," ",'NOT Baremi'!L14)</f>
        <v>4</v>
      </c>
      <c r="N4" s="18">
        <f>IF('NOT Baremi'!M14=0," ",'NOT Baremi'!M14)</f>
        <v>4</v>
      </c>
      <c r="O4" s="18">
        <f>IF('NOT Baremi'!N14=0," ",'NOT Baremi'!N14)</f>
        <v>4</v>
      </c>
      <c r="P4" s="18">
        <f>IF('NOT Baremi'!O14=0," ",'NOT Baremi'!O14)</f>
        <v>4</v>
      </c>
      <c r="Q4" s="18">
        <f>IF('NOT Baremi'!P14=0," ",'NOT Baremi'!P14)</f>
        <v>4</v>
      </c>
      <c r="R4" s="18">
        <f>IF('NOT Baremi'!Q14=0," ",'NOT Baremi'!Q14)</f>
        <v>4</v>
      </c>
      <c r="S4" s="18">
        <f>IF('NOT Baremi'!R14=0," ",'NOT Baremi'!R14)</f>
        <v>4</v>
      </c>
      <c r="T4" s="18">
        <f>IF('NOT Baremi'!S14=0," ",'NOT Baremi'!S14)</f>
        <v>4</v>
      </c>
      <c r="U4" s="18">
        <f>IF('NOT Baremi'!T14=0," ",'NOT Baremi'!T14)</f>
        <v>4</v>
      </c>
      <c r="V4" s="18">
        <f>IF('NOT Baremi'!U14=0," ",'NOT Baremi'!U14)</f>
        <v>4</v>
      </c>
      <c r="W4" s="18">
        <f>IF('NOT Baremi'!V14=0," ",'NOT Baremi'!V14)</f>
        <v>4</v>
      </c>
      <c r="X4" s="18">
        <f>IF('NOT Baremi'!W14=0," ",'NOT Baremi'!W14)</f>
        <v>4</v>
      </c>
      <c r="Y4" s="18">
        <f>IF('NOT Baremi'!X14=0," ",'NOT Baremi'!X14)</f>
        <v>8</v>
      </c>
      <c r="Z4" s="18">
        <f>IF('NOT Baremi'!Y14=0," ",'NOT Baremi'!Y14)</f>
        <v>2</v>
      </c>
      <c r="AA4" s="18">
        <f>IF('NOT Baremi'!Z14=0," ",'NOT Baremi'!Z14)</f>
        <v>2</v>
      </c>
      <c r="AB4" s="18">
        <f>IF('NOT Baremi'!AA14=0," ",'NOT Baremi'!AA14)</f>
        <v>2</v>
      </c>
      <c r="AC4" s="18">
        <f>IF('NOT Baremi'!AB14=0," ",'NOT Baremi'!AB14)</f>
        <v>1</v>
      </c>
      <c r="AD4" s="18">
        <f>IF('NOT Baremi'!AC14=0," ",'NOT Baremi'!AC14)</f>
        <v>1</v>
      </c>
      <c r="AE4" s="18">
        <f>IF('NOT Baremi'!AD14=0," ",'NOT Baremi'!AD14)</f>
        <v>1</v>
      </c>
      <c r="AF4" s="18">
        <f>IF('NOT Baremi'!AE14=0," ",'NOT Baremi'!AE14)</f>
        <v>1</v>
      </c>
      <c r="AG4" s="18">
        <f>IF('NOT Baremi'!AF14=0," ",'NOT Baremi'!AF14)</f>
        <v>1</v>
      </c>
      <c r="AH4" s="18">
        <f>IF('NOT Baremi'!AG14=0," ",'NOT Baremi'!AG14)</f>
        <v>1</v>
      </c>
      <c r="AI4" s="18">
        <f>IF('NOT Baremi'!AH14=0," ",'NOT Baremi'!AH14)</f>
        <v>1</v>
      </c>
      <c r="AJ4" s="18">
        <f>IF('NOT Baremi'!AI14=0," ",'NOT Baremi'!AI14)</f>
        <v>1</v>
      </c>
      <c r="AK4" s="18">
        <f>IF('NOT Baremi'!AJ14=0," ",'NOT Baremi'!AJ14)</f>
        <v>1</v>
      </c>
      <c r="AL4" s="18">
        <f>IF('NOT Baremi'!AK14=0," ",'NOT Baremi'!AK14)</f>
        <v>1</v>
      </c>
      <c r="AM4" s="18" t="str">
        <f>IF('NOT Baremi'!AL14=0," ",'NOT Baremi'!AL14)</f>
        <v xml:space="preserve"> </v>
      </c>
      <c r="AN4" s="18" t="str">
        <f>IF('NOT Baremi'!AM14=0," ",'NOT Baremi'!AM14)</f>
        <v xml:space="preserve"> </v>
      </c>
      <c r="AO4" s="18" t="str">
        <f>IF('NOT Baremi'!AN14=0," ",'NOT Baremi'!AN14)</f>
        <v xml:space="preserve"> </v>
      </c>
      <c r="AP4" s="18" t="str">
        <f>IF('NOT Baremi'!AO14=0," ",'NOT Baremi'!AO14)</f>
        <v xml:space="preserve"> </v>
      </c>
      <c r="AQ4" s="18" t="str">
        <f>IF('NOT Baremi'!AP14=0," ",'NOT Baremi'!AP14)</f>
        <v xml:space="preserve"> </v>
      </c>
      <c r="AR4" s="18" t="str">
        <f>IF('NOT Baremi'!AQ14=0," ",'NOT Baremi'!AQ14)</f>
        <v xml:space="preserve"> </v>
      </c>
      <c r="AS4" s="18" t="str">
        <f>IF('NOT Baremi'!AR14=0," ",'NOT Baremi'!AR14)</f>
        <v xml:space="preserve"> </v>
      </c>
      <c r="AT4" s="39">
        <f>IF(SUM(F4:AS4)=0," ",SUM(F4:AS4))</f>
        <v>100</v>
      </c>
      <c r="AU4" s="373" t="s">
        <v>147</v>
      </c>
    </row>
    <row r="5" spans="1:47" ht="38.25">
      <c r="A5" s="40" t="s">
        <v>0</v>
      </c>
      <c r="B5" s="40" t="s">
        <v>35</v>
      </c>
      <c r="C5" s="371" t="s">
        <v>26</v>
      </c>
      <c r="D5" s="371"/>
      <c r="E5" s="371"/>
      <c r="F5" s="17" t="str">
        <f>IF('NOT Baremi'!E9&gt;0,'NOT Baremi'!E8&amp;"."&amp;"SORU"," ")</f>
        <v xml:space="preserve"> </v>
      </c>
      <c r="G5" s="17" t="str">
        <f>IF('NOT Baremi'!F9&gt;0,'NOT Baremi'!F8&amp;"."&amp;"SORU"," ")</f>
        <v xml:space="preserve"> </v>
      </c>
      <c r="H5" s="17" t="str">
        <f>IF('NOT Baremi'!G9&gt;0,'NOT Baremi'!G8&amp;"."&amp;"SORU"," ")</f>
        <v xml:space="preserve"> </v>
      </c>
      <c r="I5" s="17" t="str">
        <f>IF('NOT Baremi'!H9&gt;0,'NOT Baremi'!H8&amp;"."&amp;"SORU"," ")</f>
        <v xml:space="preserve"> </v>
      </c>
      <c r="J5" s="17" t="str">
        <f>IF('NOT Baremi'!I9&gt;0,'NOT Baremi'!I8&amp;"."&amp;"SORU"," ")</f>
        <v xml:space="preserve"> </v>
      </c>
      <c r="K5" s="17" t="str">
        <f>IF('NOT Baremi'!J9&gt;0,'NOT Baremi'!J8&amp;"."&amp;"SORU"," ")</f>
        <v xml:space="preserve"> </v>
      </c>
      <c r="L5" s="17" t="str">
        <f>IF('NOT Baremi'!K9&gt;0,'NOT Baremi'!K8&amp;"."&amp;"SORU"," ")</f>
        <v xml:space="preserve"> </v>
      </c>
      <c r="M5" s="17" t="str">
        <f>IF('NOT Baremi'!L9&gt;0,'NOT Baremi'!L8&amp;"."&amp;"SORU"," ")</f>
        <v xml:space="preserve"> </v>
      </c>
      <c r="N5" s="17" t="str">
        <f>IF('NOT Baremi'!M9&gt;0,'NOT Baremi'!M8&amp;"."&amp;"SORU"," ")</f>
        <v xml:space="preserve"> </v>
      </c>
      <c r="O5" s="17" t="str">
        <f>IF('NOT Baremi'!N9&gt;0,'NOT Baremi'!N8&amp;"."&amp;"SORU"," ")</f>
        <v xml:space="preserve"> </v>
      </c>
      <c r="P5" s="17" t="str">
        <f>IF('NOT Baremi'!O9&gt;0,'NOT Baremi'!O8&amp;"."&amp;"SORU"," ")</f>
        <v xml:space="preserve"> </v>
      </c>
      <c r="Q5" s="17" t="str">
        <f>IF('NOT Baremi'!P9&gt;0,'NOT Baremi'!P8&amp;"."&amp;"SORU"," ")</f>
        <v xml:space="preserve"> </v>
      </c>
      <c r="R5" s="17" t="str">
        <f>IF('NOT Baremi'!Q9&gt;0,'NOT Baremi'!Q8&amp;"."&amp;"SORU"," ")</f>
        <v xml:space="preserve"> </v>
      </c>
      <c r="S5" s="17" t="str">
        <f>IF('NOT Baremi'!R9&gt;0,'NOT Baremi'!R8&amp;"."&amp;"SORU"," ")</f>
        <v xml:space="preserve"> </v>
      </c>
      <c r="T5" s="17" t="str">
        <f>IF('NOT Baremi'!S9&gt;0,'NOT Baremi'!S8&amp;"."&amp;"SORU"," ")</f>
        <v xml:space="preserve"> </v>
      </c>
      <c r="U5" s="17" t="str">
        <f>IF('NOT Baremi'!T9&gt;0,'NOT Baremi'!T8&amp;"."&amp;"SORU"," ")</f>
        <v xml:space="preserve"> </v>
      </c>
      <c r="V5" s="17" t="str">
        <f>IF('NOT Baremi'!U9&gt;0,'NOT Baremi'!U8&amp;"."&amp;"SORU"," ")</f>
        <v xml:space="preserve"> </v>
      </c>
      <c r="W5" s="17" t="str">
        <f>IF('NOT Baremi'!V9&gt;0,'NOT Baremi'!V8&amp;"."&amp;"SORU"," ")</f>
        <v xml:space="preserve"> </v>
      </c>
      <c r="X5" s="17" t="str">
        <f>IF('NOT Baremi'!W9&gt;0,'NOT Baremi'!W8&amp;"."&amp;"SORU"," ")</f>
        <v xml:space="preserve"> </v>
      </c>
      <c r="Y5" s="17" t="str">
        <f>IF('NOT Baremi'!X9&gt;0,'NOT Baremi'!X8&amp;"."&amp;"SORU"," ")</f>
        <v xml:space="preserve"> </v>
      </c>
      <c r="Z5" s="17" t="str">
        <f>IF('NOT Baremi'!Y9&gt;0,'NOT Baremi'!Y8&amp;"."&amp;"SORU"," ")</f>
        <v xml:space="preserve"> </v>
      </c>
      <c r="AA5" s="17" t="str">
        <f>IF('NOT Baremi'!Z9&gt;0,'NOT Baremi'!Z8&amp;"."&amp;"SORU"," ")</f>
        <v xml:space="preserve"> </v>
      </c>
      <c r="AB5" s="17" t="str">
        <f>IF('NOT Baremi'!AA9&gt;0,'NOT Baremi'!AA8&amp;"."&amp;"SORU"," ")</f>
        <v xml:space="preserve"> </v>
      </c>
      <c r="AC5" s="17" t="str">
        <f>IF('NOT Baremi'!AB9&gt;0,'NOT Baremi'!AB8&amp;"."&amp;"SORU"," ")</f>
        <v xml:space="preserve"> </v>
      </c>
      <c r="AD5" s="17" t="str">
        <f>IF('NOT Baremi'!AC9&gt;0,'NOT Baremi'!AC8&amp;"."&amp;"SORU"," ")</f>
        <v xml:space="preserve"> </v>
      </c>
      <c r="AE5" s="17" t="s">
        <v>187</v>
      </c>
      <c r="AF5" s="17" t="s">
        <v>188</v>
      </c>
      <c r="AG5" s="17" t="s">
        <v>189</v>
      </c>
      <c r="AH5" s="17" t="s">
        <v>190</v>
      </c>
      <c r="AI5" s="17" t="s">
        <v>191</v>
      </c>
      <c r="AJ5" s="17" t="s">
        <v>192</v>
      </c>
      <c r="AK5" s="17" t="s">
        <v>193</v>
      </c>
      <c r="AL5" s="17" t="s">
        <v>194</v>
      </c>
      <c r="AM5" s="17" t="s">
        <v>195</v>
      </c>
      <c r="AN5" s="17" t="s">
        <v>196</v>
      </c>
      <c r="AO5" s="17" t="s">
        <v>197</v>
      </c>
      <c r="AP5" s="17" t="s">
        <v>198</v>
      </c>
      <c r="AQ5" s="17" t="s">
        <v>199</v>
      </c>
      <c r="AR5" s="17" t="s">
        <v>200</v>
      </c>
      <c r="AS5" s="17" t="s">
        <v>186</v>
      </c>
      <c r="AT5" s="178" t="s">
        <v>30</v>
      </c>
      <c r="AU5" s="373"/>
    </row>
    <row r="6" spans="1:47" ht="12" customHeight="1">
      <c r="A6" s="41">
        <f>'S. Listesi'!E4</f>
        <v>1</v>
      </c>
      <c r="B6" s="42">
        <f>IF('S. Listesi'!F4=0," ",'S. Listesi'!F4)</f>
        <v>1701</v>
      </c>
      <c r="C6" s="334" t="str">
        <f>IF('S. Listesi'!G4=0," ",'S. Listesi'!G4)</f>
        <v>ZEHRA ARSLAN</v>
      </c>
      <c r="D6" s="334"/>
      <c r="E6" s="334"/>
      <c r="F6" s="149">
        <v>4</v>
      </c>
      <c r="G6" s="149">
        <v>4</v>
      </c>
      <c r="H6" s="149">
        <v>4</v>
      </c>
      <c r="I6" s="149">
        <v>4</v>
      </c>
      <c r="J6" s="149">
        <v>4</v>
      </c>
      <c r="K6" s="149">
        <v>4</v>
      </c>
      <c r="L6" s="149">
        <v>4</v>
      </c>
      <c r="M6" s="149">
        <v>0</v>
      </c>
      <c r="N6" s="149">
        <v>4</v>
      </c>
      <c r="O6" s="149">
        <v>4</v>
      </c>
      <c r="P6" s="149">
        <v>4</v>
      </c>
      <c r="Q6" s="149">
        <v>4</v>
      </c>
      <c r="R6" s="149">
        <v>4</v>
      </c>
      <c r="S6" s="149">
        <v>0</v>
      </c>
      <c r="T6" s="149">
        <v>4</v>
      </c>
      <c r="U6" s="149">
        <v>4</v>
      </c>
      <c r="V6" s="149">
        <v>0</v>
      </c>
      <c r="W6" s="149">
        <v>0</v>
      </c>
      <c r="X6" s="149">
        <v>4</v>
      </c>
      <c r="Y6" s="149">
        <v>7</v>
      </c>
      <c r="Z6" s="149">
        <v>2</v>
      </c>
      <c r="AA6" s="149">
        <v>2</v>
      </c>
      <c r="AB6" s="149">
        <v>2</v>
      </c>
      <c r="AC6" s="149">
        <v>1</v>
      </c>
      <c r="AD6" s="149">
        <v>1</v>
      </c>
      <c r="AE6" s="149">
        <v>1</v>
      </c>
      <c r="AF6" s="149">
        <v>1</v>
      </c>
      <c r="AG6" s="149">
        <v>1</v>
      </c>
      <c r="AH6" s="149">
        <v>1</v>
      </c>
      <c r="AI6" s="149">
        <v>0</v>
      </c>
      <c r="AJ6" s="149">
        <v>1</v>
      </c>
      <c r="AK6" s="149">
        <v>0</v>
      </c>
      <c r="AL6" s="149">
        <v>1</v>
      </c>
      <c r="AM6" s="149"/>
      <c r="AN6" s="149"/>
      <c r="AO6" s="149"/>
      <c r="AP6" s="149"/>
      <c r="AQ6" s="149"/>
      <c r="AR6" s="149"/>
      <c r="AS6" s="149"/>
      <c r="AT6" s="21">
        <f>IF(COUNTBLANK(F6:AS6)=COLUMNS(F6:AS6)," ",IF(SUM(F6:AS6)=0,0,SUM(F6:AS6)))</f>
        <v>81</v>
      </c>
      <c r="AU6" s="21" t="str">
        <f>IF(AT6=" "," ",IF(AT6&gt;=85,"Pekiyi",IF(AT6&gt;=70,"İyi",IF(AT6&gt;=60,"Orta",IF(AT6&gt;=50,"Geçer",IF(AT6&gt;=0,"Geçmez",0))))))</f>
        <v>İyi</v>
      </c>
    </row>
    <row r="7" spans="1:47" ht="12" customHeight="1">
      <c r="A7" s="41">
        <f>'S. Listesi'!E5</f>
        <v>2</v>
      </c>
      <c r="B7" s="42">
        <f>IF('S. Listesi'!F5=0," ",'S. Listesi'!F5)</f>
        <v>1702</v>
      </c>
      <c r="C7" s="334" t="str">
        <f>IF('S. Listesi'!G5=0," ",'S. Listesi'!G5)</f>
        <v>KÜBRA GÜL</v>
      </c>
      <c r="D7" s="334"/>
      <c r="E7" s="334"/>
      <c r="F7" s="149">
        <v>4</v>
      </c>
      <c r="G7" s="149">
        <v>4</v>
      </c>
      <c r="H7" s="149">
        <v>4</v>
      </c>
      <c r="I7" s="149">
        <v>4</v>
      </c>
      <c r="J7" s="149">
        <v>4</v>
      </c>
      <c r="K7" s="149">
        <v>4</v>
      </c>
      <c r="L7" s="149">
        <v>4</v>
      </c>
      <c r="M7" s="149">
        <v>4</v>
      </c>
      <c r="N7" s="149">
        <v>0</v>
      </c>
      <c r="O7" s="149">
        <v>4</v>
      </c>
      <c r="P7" s="149">
        <v>4</v>
      </c>
      <c r="Q7" s="149">
        <v>4</v>
      </c>
      <c r="R7" s="149">
        <v>0</v>
      </c>
      <c r="S7" s="149">
        <v>0</v>
      </c>
      <c r="T7" s="149">
        <v>0</v>
      </c>
      <c r="U7" s="149">
        <v>4</v>
      </c>
      <c r="V7" s="149">
        <v>0</v>
      </c>
      <c r="W7" s="149">
        <v>4</v>
      </c>
      <c r="X7" s="149">
        <v>0</v>
      </c>
      <c r="Y7" s="149">
        <v>0</v>
      </c>
      <c r="Z7" s="149">
        <v>0</v>
      </c>
      <c r="AA7" s="149">
        <v>0</v>
      </c>
      <c r="AB7" s="149">
        <v>0</v>
      </c>
      <c r="AC7" s="149">
        <v>1</v>
      </c>
      <c r="AD7" s="149">
        <v>1</v>
      </c>
      <c r="AE7" s="149">
        <v>0</v>
      </c>
      <c r="AF7" s="149">
        <v>1</v>
      </c>
      <c r="AG7" s="149">
        <v>0</v>
      </c>
      <c r="AH7" s="149">
        <v>1</v>
      </c>
      <c r="AI7" s="149">
        <v>0</v>
      </c>
      <c r="AJ7" s="149">
        <v>0</v>
      </c>
      <c r="AK7" s="149">
        <v>1</v>
      </c>
      <c r="AL7" s="149">
        <v>1</v>
      </c>
      <c r="AM7" s="149"/>
      <c r="AN7" s="149"/>
      <c r="AO7" s="149"/>
      <c r="AP7" s="149"/>
      <c r="AQ7" s="149"/>
      <c r="AR7" s="149"/>
      <c r="AS7" s="149"/>
      <c r="AT7" s="21">
        <f t="shared" ref="AT7:AT40" si="0">IF(COUNTBLANK(F7:AS7)=COLUMNS(F7:AS7)," ",IF(SUM(F7:AS7)=0,0,SUM(F7:AS7)))</f>
        <v>58</v>
      </c>
      <c r="AU7" s="21" t="str">
        <f t="shared" ref="AU7:AU40" si="1">IF(AT7=" "," ",IF(AT7&gt;=85,"Pekiyi",IF(AT7&gt;=70,"İyi",IF(AT7&gt;=60,"Orta",IF(AT7&gt;=50,"Geçer",IF(AT7&gt;=0,1,0))))))</f>
        <v>Geçer</v>
      </c>
    </row>
    <row r="8" spans="1:47" ht="12" customHeight="1">
      <c r="A8" s="41">
        <f>'S. Listesi'!E6</f>
        <v>3</v>
      </c>
      <c r="B8" s="42">
        <f>IF('S. Listesi'!F6=0," ",'S. Listesi'!F6)</f>
        <v>1703</v>
      </c>
      <c r="C8" s="334" t="str">
        <f>IF('S. Listesi'!G6=0," ",'S. Listesi'!G6)</f>
        <v>ÇAĞRI GÜNEN</v>
      </c>
      <c r="D8" s="334"/>
      <c r="E8" s="334"/>
      <c r="F8" s="149">
        <v>4</v>
      </c>
      <c r="G8" s="149">
        <v>4</v>
      </c>
      <c r="H8" s="149">
        <v>4</v>
      </c>
      <c r="I8" s="149">
        <v>4</v>
      </c>
      <c r="J8" s="149">
        <v>4</v>
      </c>
      <c r="K8" s="149">
        <v>0</v>
      </c>
      <c r="L8" s="149">
        <v>4</v>
      </c>
      <c r="M8" s="149">
        <v>0</v>
      </c>
      <c r="N8" s="149">
        <v>4</v>
      </c>
      <c r="O8" s="149">
        <v>0</v>
      </c>
      <c r="P8" s="149">
        <v>4</v>
      </c>
      <c r="Q8" s="149">
        <v>4</v>
      </c>
      <c r="R8" s="149">
        <v>0</v>
      </c>
      <c r="S8" s="149">
        <v>0</v>
      </c>
      <c r="T8" s="149">
        <v>4</v>
      </c>
      <c r="U8" s="149">
        <v>4</v>
      </c>
      <c r="V8" s="149">
        <v>4</v>
      </c>
      <c r="W8" s="149">
        <v>4</v>
      </c>
      <c r="X8" s="149">
        <v>4</v>
      </c>
      <c r="Y8" s="149">
        <v>8</v>
      </c>
      <c r="Z8" s="149">
        <v>0</v>
      </c>
      <c r="AA8" s="149">
        <v>0</v>
      </c>
      <c r="AB8" s="149">
        <v>0</v>
      </c>
      <c r="AC8" s="149">
        <v>1</v>
      </c>
      <c r="AD8" s="149">
        <v>1</v>
      </c>
      <c r="AE8" s="149">
        <v>1</v>
      </c>
      <c r="AF8" s="149">
        <v>1</v>
      </c>
      <c r="AG8" s="149">
        <v>1</v>
      </c>
      <c r="AH8" s="149">
        <v>0</v>
      </c>
      <c r="AI8" s="149">
        <v>1</v>
      </c>
      <c r="AJ8" s="149">
        <v>1</v>
      </c>
      <c r="AK8" s="149">
        <v>0</v>
      </c>
      <c r="AL8" s="149">
        <v>1</v>
      </c>
      <c r="AM8" s="149"/>
      <c r="AN8" s="149"/>
      <c r="AO8" s="149"/>
      <c r="AP8" s="149"/>
      <c r="AQ8" s="149"/>
      <c r="AR8" s="149"/>
      <c r="AS8" s="149"/>
      <c r="AT8" s="21">
        <f t="shared" si="0"/>
        <v>72</v>
      </c>
      <c r="AU8" s="21" t="str">
        <f t="shared" si="1"/>
        <v>İyi</v>
      </c>
    </row>
    <row r="9" spans="1:47" ht="12" customHeight="1">
      <c r="A9" s="41">
        <f>'S. Listesi'!E7</f>
        <v>4</v>
      </c>
      <c r="B9" s="42">
        <f>IF('S. Listesi'!F7=0," ",'S. Listesi'!F7)</f>
        <v>1704</v>
      </c>
      <c r="C9" s="334" t="str">
        <f>IF('S. Listesi'!G7=0," ",'S. Listesi'!G7)</f>
        <v>DESTİNA KIZILTAŞ</v>
      </c>
      <c r="D9" s="334"/>
      <c r="E9" s="334"/>
      <c r="F9" s="149">
        <v>4</v>
      </c>
      <c r="G9" s="149">
        <v>4</v>
      </c>
      <c r="H9" s="149">
        <v>4</v>
      </c>
      <c r="I9" s="149">
        <v>4</v>
      </c>
      <c r="J9" s="149">
        <v>4</v>
      </c>
      <c r="K9" s="149">
        <v>0</v>
      </c>
      <c r="L9" s="149">
        <v>4</v>
      </c>
      <c r="M9" s="149">
        <v>4</v>
      </c>
      <c r="N9" s="149">
        <v>4</v>
      </c>
      <c r="O9" s="149">
        <v>4</v>
      </c>
      <c r="P9" s="149">
        <v>4</v>
      </c>
      <c r="Q9" s="149">
        <v>4</v>
      </c>
      <c r="R9" s="149">
        <v>4</v>
      </c>
      <c r="S9" s="149">
        <v>0</v>
      </c>
      <c r="T9" s="149">
        <v>4</v>
      </c>
      <c r="U9" s="149">
        <v>4</v>
      </c>
      <c r="V9" s="149">
        <v>4</v>
      </c>
      <c r="W9" s="149">
        <v>4</v>
      </c>
      <c r="X9" s="149">
        <v>0</v>
      </c>
      <c r="Y9" s="149">
        <v>6</v>
      </c>
      <c r="Z9" s="149">
        <v>0</v>
      </c>
      <c r="AA9" s="149">
        <v>0</v>
      </c>
      <c r="AB9" s="149">
        <v>0</v>
      </c>
      <c r="AC9" s="149">
        <v>1</v>
      </c>
      <c r="AD9" s="149">
        <v>1</v>
      </c>
      <c r="AE9" s="149">
        <v>0</v>
      </c>
      <c r="AF9" s="149">
        <v>1</v>
      </c>
      <c r="AG9" s="149">
        <v>0</v>
      </c>
      <c r="AH9" s="149">
        <v>1</v>
      </c>
      <c r="AI9" s="149">
        <v>0</v>
      </c>
      <c r="AJ9" s="149">
        <v>1</v>
      </c>
      <c r="AK9" s="149">
        <v>0</v>
      </c>
      <c r="AL9" s="149">
        <v>1</v>
      </c>
      <c r="AM9" s="149"/>
      <c r="AN9" s="149"/>
      <c r="AO9" s="149"/>
      <c r="AP9" s="149"/>
      <c r="AQ9" s="149"/>
      <c r="AR9" s="149"/>
      <c r="AS9" s="149"/>
      <c r="AT9" s="21">
        <f t="shared" si="0"/>
        <v>76</v>
      </c>
      <c r="AU9" s="21" t="str">
        <f t="shared" si="1"/>
        <v>İyi</v>
      </c>
    </row>
    <row r="10" spans="1:47" ht="12" customHeight="1">
      <c r="A10" s="41">
        <f>'S. Listesi'!E8</f>
        <v>5</v>
      </c>
      <c r="B10" s="42">
        <f>IF('S. Listesi'!F8=0," ",'S. Listesi'!F8)</f>
        <v>1705</v>
      </c>
      <c r="C10" s="334" t="str">
        <f>IF('S. Listesi'!G8=0," ",'S. Listesi'!G8)</f>
        <v>SILA TANRIVER</v>
      </c>
      <c r="D10" s="334"/>
      <c r="E10" s="334"/>
      <c r="F10" s="149">
        <v>4</v>
      </c>
      <c r="G10" s="149">
        <v>4</v>
      </c>
      <c r="H10" s="149">
        <v>4</v>
      </c>
      <c r="I10" s="149">
        <v>4</v>
      </c>
      <c r="J10" s="149">
        <v>4</v>
      </c>
      <c r="K10" s="149">
        <v>0</v>
      </c>
      <c r="L10" s="149">
        <v>0</v>
      </c>
      <c r="M10" s="149">
        <v>4</v>
      </c>
      <c r="N10" s="149">
        <v>4</v>
      </c>
      <c r="O10" s="149">
        <v>4</v>
      </c>
      <c r="P10" s="149">
        <v>4</v>
      </c>
      <c r="Q10" s="149">
        <v>0</v>
      </c>
      <c r="R10" s="149">
        <v>0</v>
      </c>
      <c r="S10" s="149">
        <v>0</v>
      </c>
      <c r="T10" s="149">
        <v>4</v>
      </c>
      <c r="U10" s="149">
        <v>4</v>
      </c>
      <c r="V10" s="149">
        <v>0</v>
      </c>
      <c r="W10" s="149">
        <v>4</v>
      </c>
      <c r="X10" s="149">
        <v>4</v>
      </c>
      <c r="Y10" s="149">
        <v>7</v>
      </c>
      <c r="Z10" s="149">
        <v>0</v>
      </c>
      <c r="AA10" s="149">
        <v>0</v>
      </c>
      <c r="AB10" s="149">
        <v>0</v>
      </c>
      <c r="AC10" s="149">
        <v>1</v>
      </c>
      <c r="AD10" s="149">
        <v>1</v>
      </c>
      <c r="AE10" s="149">
        <v>1</v>
      </c>
      <c r="AF10" s="149">
        <v>0</v>
      </c>
      <c r="AG10" s="149">
        <v>0</v>
      </c>
      <c r="AH10" s="149">
        <v>0</v>
      </c>
      <c r="AI10" s="149">
        <v>1</v>
      </c>
      <c r="AJ10" s="149">
        <v>0</v>
      </c>
      <c r="AK10" s="149">
        <v>1</v>
      </c>
      <c r="AL10" s="149">
        <v>1</v>
      </c>
      <c r="AM10" s="149"/>
      <c r="AN10" s="149"/>
      <c r="AO10" s="149"/>
      <c r="AP10" s="149"/>
      <c r="AQ10" s="149"/>
      <c r="AR10" s="149"/>
      <c r="AS10" s="149"/>
      <c r="AT10" s="21">
        <f t="shared" si="0"/>
        <v>65</v>
      </c>
      <c r="AU10" s="21" t="str">
        <f t="shared" si="1"/>
        <v>Orta</v>
      </c>
    </row>
    <row r="11" spans="1:47" ht="12" customHeight="1">
      <c r="A11" s="41">
        <f>'S. Listesi'!E9</f>
        <v>6</v>
      </c>
      <c r="B11" s="42">
        <f>IF('S. Listesi'!F9=0," ",'S. Listesi'!F9)</f>
        <v>1706</v>
      </c>
      <c r="C11" s="334" t="str">
        <f>IF('S. Listesi'!G9=0," ",'S. Listesi'!G9)</f>
        <v>FUNDA TANRIVERMİŞ</v>
      </c>
      <c r="D11" s="334"/>
      <c r="E11" s="334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21" t="str">
        <f t="shared" si="0"/>
        <v xml:space="preserve"> </v>
      </c>
      <c r="AU11" s="21" t="str">
        <f t="shared" si="1"/>
        <v xml:space="preserve"> </v>
      </c>
    </row>
    <row r="12" spans="1:47" ht="12" customHeight="1">
      <c r="A12" s="41">
        <f>'S. Listesi'!E10</f>
        <v>7</v>
      </c>
      <c r="B12" s="42">
        <f>IF('S. Listesi'!F10=0," ",'S. Listesi'!F10)</f>
        <v>1707</v>
      </c>
      <c r="C12" s="334" t="str">
        <f>IF('S. Listesi'!G10=0," ",'S. Listesi'!G10)</f>
        <v>YAĞMUR ESLEM COŞKUN</v>
      </c>
      <c r="D12" s="334"/>
      <c r="E12" s="334"/>
      <c r="F12" s="149">
        <v>4</v>
      </c>
      <c r="G12" s="149">
        <v>4</v>
      </c>
      <c r="H12" s="149">
        <v>4</v>
      </c>
      <c r="I12" s="149">
        <v>0</v>
      </c>
      <c r="J12" s="149">
        <v>4</v>
      </c>
      <c r="K12" s="149">
        <v>4</v>
      </c>
      <c r="L12" s="149">
        <v>0</v>
      </c>
      <c r="M12" s="149">
        <v>0</v>
      </c>
      <c r="N12" s="149">
        <v>0</v>
      </c>
      <c r="O12" s="149">
        <v>4</v>
      </c>
      <c r="P12" s="149">
        <v>0</v>
      </c>
      <c r="Q12" s="149">
        <v>4</v>
      </c>
      <c r="R12" s="149">
        <v>0</v>
      </c>
      <c r="S12" s="149">
        <v>0</v>
      </c>
      <c r="T12" s="149">
        <v>4</v>
      </c>
      <c r="U12" s="149">
        <v>4</v>
      </c>
      <c r="V12" s="149">
        <v>0</v>
      </c>
      <c r="W12" s="149">
        <v>4</v>
      </c>
      <c r="X12" s="149">
        <v>0</v>
      </c>
      <c r="Y12" s="149">
        <v>8</v>
      </c>
      <c r="Z12" s="149">
        <v>0</v>
      </c>
      <c r="AA12" s="149">
        <v>0</v>
      </c>
      <c r="AB12" s="149">
        <v>0</v>
      </c>
      <c r="AC12" s="149">
        <v>1</v>
      </c>
      <c r="AD12" s="149">
        <v>1</v>
      </c>
      <c r="AE12" s="149">
        <v>0</v>
      </c>
      <c r="AF12" s="149">
        <v>1</v>
      </c>
      <c r="AG12" s="149">
        <v>0</v>
      </c>
      <c r="AH12" s="149">
        <v>1</v>
      </c>
      <c r="AI12" s="149">
        <v>0</v>
      </c>
      <c r="AJ12" s="149">
        <v>0</v>
      </c>
      <c r="AK12" s="149">
        <v>0</v>
      </c>
      <c r="AL12" s="149">
        <v>1</v>
      </c>
      <c r="AM12" s="149"/>
      <c r="AN12" s="149"/>
      <c r="AO12" s="149"/>
      <c r="AP12" s="149"/>
      <c r="AQ12" s="149"/>
      <c r="AR12" s="149"/>
      <c r="AS12" s="149"/>
      <c r="AT12" s="21">
        <f t="shared" si="0"/>
        <v>53</v>
      </c>
      <c r="AU12" s="21" t="str">
        <f t="shared" si="1"/>
        <v>Geçer</v>
      </c>
    </row>
    <row r="13" spans="1:47" ht="12" customHeight="1">
      <c r="A13" s="41">
        <f>'S. Listesi'!E11</f>
        <v>8</v>
      </c>
      <c r="B13" s="42">
        <f>IF('S. Listesi'!F11=0," ",'S. Listesi'!F11)</f>
        <v>1708</v>
      </c>
      <c r="C13" s="334" t="str">
        <f>IF('S. Listesi'!G11=0," ",'S. Listesi'!G11)</f>
        <v>YUSUF SALİH ÖZDEMİR</v>
      </c>
      <c r="D13" s="334"/>
      <c r="E13" s="334"/>
      <c r="F13" s="149">
        <v>4</v>
      </c>
      <c r="G13" s="149">
        <v>4</v>
      </c>
      <c r="H13" s="149">
        <v>4</v>
      </c>
      <c r="I13" s="149">
        <v>0</v>
      </c>
      <c r="J13" s="149">
        <v>4</v>
      </c>
      <c r="K13" s="149">
        <v>0</v>
      </c>
      <c r="L13" s="149">
        <v>4</v>
      </c>
      <c r="M13" s="149">
        <v>0</v>
      </c>
      <c r="N13" s="149">
        <v>0</v>
      </c>
      <c r="O13" s="149">
        <v>4</v>
      </c>
      <c r="P13" s="149">
        <v>4</v>
      </c>
      <c r="Q13" s="149">
        <v>4</v>
      </c>
      <c r="R13" s="149">
        <v>4</v>
      </c>
      <c r="S13" s="149">
        <v>0</v>
      </c>
      <c r="T13" s="149">
        <v>0</v>
      </c>
      <c r="U13" s="149">
        <v>0</v>
      </c>
      <c r="V13" s="149">
        <v>0</v>
      </c>
      <c r="W13" s="149">
        <v>4</v>
      </c>
      <c r="X13" s="149">
        <v>0</v>
      </c>
      <c r="Y13" s="149">
        <v>8</v>
      </c>
      <c r="Z13" s="149">
        <v>0</v>
      </c>
      <c r="AA13" s="149">
        <v>0</v>
      </c>
      <c r="AB13" s="149">
        <v>0</v>
      </c>
      <c r="AC13" s="149">
        <v>1</v>
      </c>
      <c r="AD13" s="149">
        <v>1</v>
      </c>
      <c r="AE13" s="149">
        <v>1</v>
      </c>
      <c r="AF13" s="149">
        <v>1</v>
      </c>
      <c r="AG13" s="149">
        <v>1</v>
      </c>
      <c r="AH13" s="149">
        <v>1</v>
      </c>
      <c r="AI13" s="149">
        <v>1</v>
      </c>
      <c r="AJ13" s="149">
        <v>0</v>
      </c>
      <c r="AK13" s="149">
        <v>0</v>
      </c>
      <c r="AL13" s="149">
        <v>1</v>
      </c>
      <c r="AM13" s="149"/>
      <c r="AN13" s="149"/>
      <c r="AO13" s="149"/>
      <c r="AP13" s="149"/>
      <c r="AQ13" s="149"/>
      <c r="AR13" s="149"/>
      <c r="AS13" s="149"/>
      <c r="AT13" s="21">
        <f t="shared" si="0"/>
        <v>56</v>
      </c>
      <c r="AU13" s="21" t="str">
        <f t="shared" si="1"/>
        <v>Geçer</v>
      </c>
    </row>
    <row r="14" spans="1:47" ht="12" customHeight="1">
      <c r="A14" s="41">
        <f>'S. Listesi'!E12</f>
        <v>9</v>
      </c>
      <c r="B14" s="42">
        <f>IF('S. Listesi'!F12=0," ",'S. Listesi'!F12)</f>
        <v>1710</v>
      </c>
      <c r="C14" s="334" t="str">
        <f>IF('S. Listesi'!G12=0," ",'S. Listesi'!G12)</f>
        <v>SERDAR DÖNMEZ</v>
      </c>
      <c r="D14" s="334"/>
      <c r="E14" s="334"/>
      <c r="F14" s="149">
        <v>4</v>
      </c>
      <c r="G14" s="149">
        <v>0</v>
      </c>
      <c r="H14" s="149">
        <v>4</v>
      </c>
      <c r="I14" s="149">
        <v>4</v>
      </c>
      <c r="J14" s="149">
        <v>4</v>
      </c>
      <c r="K14" s="149">
        <v>0</v>
      </c>
      <c r="L14" s="149">
        <v>4</v>
      </c>
      <c r="M14" s="149">
        <v>0</v>
      </c>
      <c r="N14" s="149">
        <v>4</v>
      </c>
      <c r="O14" s="149">
        <v>4</v>
      </c>
      <c r="P14" s="149">
        <v>4</v>
      </c>
      <c r="Q14" s="149">
        <v>4</v>
      </c>
      <c r="R14" s="149">
        <v>4</v>
      </c>
      <c r="S14" s="149">
        <v>0</v>
      </c>
      <c r="T14" s="149">
        <v>4</v>
      </c>
      <c r="U14" s="149">
        <v>4</v>
      </c>
      <c r="V14" s="149">
        <v>0</v>
      </c>
      <c r="W14" s="149">
        <v>4</v>
      </c>
      <c r="X14" s="149">
        <v>0</v>
      </c>
      <c r="Y14" s="149">
        <v>8</v>
      </c>
      <c r="Z14" s="149">
        <v>2</v>
      </c>
      <c r="AA14" s="149">
        <v>0</v>
      </c>
      <c r="AB14" s="149">
        <v>0</v>
      </c>
      <c r="AC14" s="149">
        <v>1</v>
      </c>
      <c r="AD14" s="149">
        <v>0</v>
      </c>
      <c r="AE14" s="149">
        <v>1</v>
      </c>
      <c r="AF14" s="149">
        <v>1</v>
      </c>
      <c r="AG14" s="149">
        <v>1</v>
      </c>
      <c r="AH14" s="149">
        <v>1</v>
      </c>
      <c r="AI14" s="149">
        <v>0</v>
      </c>
      <c r="AJ14" s="149">
        <v>0</v>
      </c>
      <c r="AK14" s="149">
        <v>0</v>
      </c>
      <c r="AL14" s="149">
        <v>1</v>
      </c>
      <c r="AM14" s="149"/>
      <c r="AN14" s="149"/>
      <c r="AO14" s="149"/>
      <c r="AP14" s="149"/>
      <c r="AQ14" s="149"/>
      <c r="AR14" s="149"/>
      <c r="AS14" s="149"/>
      <c r="AT14" s="21">
        <f>IF(COUNTBLANK(F14:AS14)=COLUMNS(F14:AS14)," ",IF(SUM(F14:AS14)=0,0,SUM(F14:AS14)))</f>
        <v>68</v>
      </c>
      <c r="AU14" s="21" t="str">
        <f t="shared" si="1"/>
        <v>Orta</v>
      </c>
    </row>
    <row r="15" spans="1:47" ht="12" customHeight="1">
      <c r="A15" s="41">
        <f>'S. Listesi'!E13</f>
        <v>10</v>
      </c>
      <c r="B15" s="42">
        <f>IF('S. Listesi'!F13=0," ",'S. Listesi'!F13)</f>
        <v>1711</v>
      </c>
      <c r="C15" s="334" t="str">
        <f>IF('S. Listesi'!G13=0," ",'S. Listesi'!G13)</f>
        <v>GİZEM ÖZKAN</v>
      </c>
      <c r="D15" s="334"/>
      <c r="E15" s="334"/>
      <c r="F15" s="149">
        <v>4</v>
      </c>
      <c r="G15" s="149">
        <v>0</v>
      </c>
      <c r="H15" s="149">
        <v>4</v>
      </c>
      <c r="I15" s="149">
        <v>0</v>
      </c>
      <c r="J15" s="149">
        <v>4</v>
      </c>
      <c r="K15" s="149">
        <v>0</v>
      </c>
      <c r="L15" s="149">
        <v>4</v>
      </c>
      <c r="M15" s="149">
        <v>0</v>
      </c>
      <c r="N15" s="149">
        <v>4</v>
      </c>
      <c r="O15" s="149">
        <v>0</v>
      </c>
      <c r="P15" s="149">
        <v>4</v>
      </c>
      <c r="Q15" s="149">
        <v>0</v>
      </c>
      <c r="R15" s="149">
        <v>4</v>
      </c>
      <c r="S15" s="149">
        <v>0</v>
      </c>
      <c r="T15" s="149">
        <v>4</v>
      </c>
      <c r="U15" s="149">
        <v>4</v>
      </c>
      <c r="V15" s="149">
        <v>4</v>
      </c>
      <c r="W15" s="149">
        <v>0</v>
      </c>
      <c r="X15" s="149">
        <v>0</v>
      </c>
      <c r="Y15" s="149">
        <v>8</v>
      </c>
      <c r="Z15" s="149">
        <v>2</v>
      </c>
      <c r="AA15" s="149">
        <v>0</v>
      </c>
      <c r="AB15" s="149">
        <v>2</v>
      </c>
      <c r="AC15" s="149">
        <v>1</v>
      </c>
      <c r="AD15" s="149">
        <v>1</v>
      </c>
      <c r="AE15" s="149">
        <v>1</v>
      </c>
      <c r="AF15" s="149">
        <v>1</v>
      </c>
      <c r="AG15" s="149">
        <v>0</v>
      </c>
      <c r="AH15" s="149">
        <v>1</v>
      </c>
      <c r="AI15" s="149">
        <v>0</v>
      </c>
      <c r="AJ15" s="149">
        <v>0</v>
      </c>
      <c r="AK15" s="149">
        <v>1</v>
      </c>
      <c r="AL15" s="149">
        <v>1</v>
      </c>
      <c r="AM15" s="149"/>
      <c r="AN15" s="149"/>
      <c r="AO15" s="149"/>
      <c r="AP15" s="149"/>
      <c r="AQ15" s="149"/>
      <c r="AR15" s="149"/>
      <c r="AS15" s="149"/>
      <c r="AT15" s="21">
        <f t="shared" si="0"/>
        <v>59</v>
      </c>
      <c r="AU15" s="21" t="str">
        <f t="shared" si="1"/>
        <v>Geçer</v>
      </c>
    </row>
    <row r="16" spans="1:47" ht="12" customHeight="1">
      <c r="A16" s="41">
        <f>'S. Listesi'!E14</f>
        <v>11</v>
      </c>
      <c r="B16" s="42">
        <f>IF('S. Listesi'!F14=0," ",'S. Listesi'!F14)</f>
        <v>1712</v>
      </c>
      <c r="C16" s="334" t="str">
        <f>IF('S. Listesi'!G14=0," ",'S. Listesi'!G14)</f>
        <v>BÜNYAMIN BAKAC</v>
      </c>
      <c r="D16" s="334"/>
      <c r="E16" s="334"/>
      <c r="F16" s="149">
        <v>0</v>
      </c>
      <c r="G16" s="149">
        <v>4</v>
      </c>
      <c r="H16" s="149">
        <v>4</v>
      </c>
      <c r="I16" s="149">
        <v>0</v>
      </c>
      <c r="J16" s="149">
        <v>4</v>
      </c>
      <c r="K16" s="149">
        <v>4</v>
      </c>
      <c r="L16" s="149">
        <v>0</v>
      </c>
      <c r="M16" s="149">
        <v>0</v>
      </c>
      <c r="N16" s="149">
        <v>4</v>
      </c>
      <c r="O16" s="149">
        <v>4</v>
      </c>
      <c r="P16" s="149">
        <v>4</v>
      </c>
      <c r="Q16" s="149">
        <v>0</v>
      </c>
      <c r="R16" s="149">
        <v>4</v>
      </c>
      <c r="S16" s="149">
        <v>0</v>
      </c>
      <c r="T16" s="149">
        <v>4</v>
      </c>
      <c r="U16" s="149">
        <v>4</v>
      </c>
      <c r="V16" s="149">
        <v>0</v>
      </c>
      <c r="W16" s="149">
        <v>4</v>
      </c>
      <c r="X16" s="149">
        <v>4</v>
      </c>
      <c r="Y16" s="149">
        <v>7</v>
      </c>
      <c r="Z16" s="149">
        <v>0</v>
      </c>
      <c r="AA16" s="149">
        <v>0</v>
      </c>
      <c r="AB16" s="149">
        <v>0</v>
      </c>
      <c r="AC16" s="149">
        <v>1</v>
      </c>
      <c r="AD16" s="149">
        <v>1</v>
      </c>
      <c r="AE16" s="149">
        <v>1</v>
      </c>
      <c r="AF16" s="149">
        <v>1</v>
      </c>
      <c r="AG16" s="149">
        <v>0</v>
      </c>
      <c r="AH16" s="149">
        <v>0</v>
      </c>
      <c r="AI16" s="149">
        <v>0</v>
      </c>
      <c r="AJ16" s="149">
        <v>0</v>
      </c>
      <c r="AK16" s="149">
        <v>0</v>
      </c>
      <c r="AL16" s="149">
        <v>1</v>
      </c>
      <c r="AM16" s="149"/>
      <c r="AN16" s="149"/>
      <c r="AO16" s="149"/>
      <c r="AP16" s="149"/>
      <c r="AQ16" s="149"/>
      <c r="AR16" s="149"/>
      <c r="AS16" s="149"/>
      <c r="AT16" s="21">
        <f t="shared" si="0"/>
        <v>60</v>
      </c>
      <c r="AU16" s="21" t="str">
        <f t="shared" si="1"/>
        <v>Orta</v>
      </c>
    </row>
    <row r="17" spans="1:47" ht="12" customHeight="1">
      <c r="A17" s="41">
        <f>'S. Listesi'!E15</f>
        <v>12</v>
      </c>
      <c r="B17" s="42">
        <f>IF('S. Listesi'!F15=0," ",'S. Listesi'!F15)</f>
        <v>1713</v>
      </c>
      <c r="C17" s="334" t="str">
        <f>IF('S. Listesi'!G15=0," ",'S. Listesi'!G15)</f>
        <v>MÜCAHİT ERDEM ÇUBUK</v>
      </c>
      <c r="D17" s="334"/>
      <c r="E17" s="334"/>
      <c r="F17" s="149">
        <v>4</v>
      </c>
      <c r="G17" s="149">
        <v>4</v>
      </c>
      <c r="H17" s="149">
        <v>4</v>
      </c>
      <c r="I17" s="149">
        <v>4</v>
      </c>
      <c r="J17" s="149">
        <v>4</v>
      </c>
      <c r="K17" s="149">
        <v>4</v>
      </c>
      <c r="L17" s="149">
        <v>4</v>
      </c>
      <c r="M17" s="149">
        <v>0</v>
      </c>
      <c r="N17" s="149">
        <v>4</v>
      </c>
      <c r="O17" s="149">
        <v>4</v>
      </c>
      <c r="P17" s="149">
        <v>4</v>
      </c>
      <c r="Q17" s="149">
        <v>0</v>
      </c>
      <c r="R17" s="149">
        <v>4</v>
      </c>
      <c r="S17" s="149">
        <v>4</v>
      </c>
      <c r="T17" s="149">
        <v>0</v>
      </c>
      <c r="U17" s="149">
        <v>4</v>
      </c>
      <c r="V17" s="149">
        <v>0</v>
      </c>
      <c r="W17" s="149">
        <v>4</v>
      </c>
      <c r="X17" s="149">
        <v>0</v>
      </c>
      <c r="Y17" s="149">
        <v>8</v>
      </c>
      <c r="Z17" s="149">
        <v>2</v>
      </c>
      <c r="AA17" s="149">
        <v>0</v>
      </c>
      <c r="AB17" s="149">
        <v>2</v>
      </c>
      <c r="AC17" s="149">
        <v>0</v>
      </c>
      <c r="AD17" s="149">
        <v>1</v>
      </c>
      <c r="AE17" s="149">
        <v>1</v>
      </c>
      <c r="AF17" s="149">
        <v>1</v>
      </c>
      <c r="AG17" s="149">
        <v>1</v>
      </c>
      <c r="AH17" s="149">
        <v>1</v>
      </c>
      <c r="AI17" s="149">
        <v>0</v>
      </c>
      <c r="AJ17" s="149">
        <v>1</v>
      </c>
      <c r="AK17" s="149">
        <v>1</v>
      </c>
      <c r="AL17" s="149">
        <v>1</v>
      </c>
      <c r="AM17" s="149"/>
      <c r="AN17" s="149"/>
      <c r="AO17" s="149"/>
      <c r="AP17" s="149"/>
      <c r="AQ17" s="149"/>
      <c r="AR17" s="149"/>
      <c r="AS17" s="149"/>
      <c r="AT17" s="21">
        <f>IF(COUNTBLANK(F17:AS17)=COLUMNS(F17:AS17)," ",IF(SUM(F17:AS17)=0,0,SUM(F17:AS17)))</f>
        <v>76</v>
      </c>
      <c r="AU17" s="21" t="str">
        <f t="shared" si="1"/>
        <v>İyi</v>
      </c>
    </row>
    <row r="18" spans="1:47" ht="12" customHeight="1">
      <c r="A18" s="41">
        <f>'S. Listesi'!E16</f>
        <v>13</v>
      </c>
      <c r="B18" s="42">
        <f>IF('S. Listesi'!F16=0," ",'S. Listesi'!F16)</f>
        <v>1714</v>
      </c>
      <c r="C18" s="334" t="str">
        <f>IF('S. Listesi'!G16=0," ",'S. Listesi'!G16)</f>
        <v>ALTAN ULUDOĞAN</v>
      </c>
      <c r="D18" s="334"/>
      <c r="E18" s="334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21" t="str">
        <f t="shared" si="0"/>
        <v xml:space="preserve"> </v>
      </c>
      <c r="AU18" s="21" t="str">
        <f t="shared" si="1"/>
        <v xml:space="preserve"> </v>
      </c>
    </row>
    <row r="19" spans="1:47" ht="12" customHeight="1">
      <c r="A19" s="41">
        <f>'S. Listesi'!E17</f>
        <v>14</v>
      </c>
      <c r="B19" s="42">
        <f>IF('S. Listesi'!F17=0," ",'S. Listesi'!F17)</f>
        <v>1726</v>
      </c>
      <c r="C19" s="334" t="str">
        <f>IF('S. Listesi'!G17=0," ",'S. Listesi'!G17)</f>
        <v>MEHMET EMİR ARSLAN</v>
      </c>
      <c r="D19" s="334"/>
      <c r="E19" s="334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21" t="str">
        <f t="shared" si="0"/>
        <v xml:space="preserve"> </v>
      </c>
      <c r="AU19" s="21" t="str">
        <f t="shared" si="1"/>
        <v xml:space="preserve"> </v>
      </c>
    </row>
    <row r="20" spans="1:47" ht="12" customHeight="1">
      <c r="A20" s="41">
        <f>'S. Listesi'!E18</f>
        <v>15</v>
      </c>
      <c r="B20" s="42">
        <f>IF('S. Listesi'!F18=0," ",'S. Listesi'!F18)</f>
        <v>1739</v>
      </c>
      <c r="C20" s="334" t="str">
        <f>IF('S. Listesi'!G18=0," ",'S. Listesi'!G18)</f>
        <v>EZGİ SAKARYA</v>
      </c>
      <c r="D20" s="334"/>
      <c r="E20" s="334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21" t="str">
        <f t="shared" si="0"/>
        <v xml:space="preserve"> </v>
      </c>
      <c r="AU20" s="21" t="str">
        <f t="shared" si="1"/>
        <v xml:space="preserve"> </v>
      </c>
    </row>
    <row r="21" spans="1:47" ht="12" customHeight="1">
      <c r="A21" s="41">
        <f>'S. Listesi'!E19</f>
        <v>16</v>
      </c>
      <c r="B21" s="42">
        <f>IF('S. Listesi'!F19=0," ",'S. Listesi'!F19)</f>
        <v>1745</v>
      </c>
      <c r="C21" s="334" t="str">
        <f>IF('S. Listesi'!G19=0," ",'S. Listesi'!G19)</f>
        <v>BERNA ÖZDEMİR</v>
      </c>
      <c r="D21" s="334"/>
      <c r="E21" s="334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21" t="str">
        <f t="shared" si="0"/>
        <v xml:space="preserve"> </v>
      </c>
      <c r="AU21" s="21" t="str">
        <f t="shared" si="1"/>
        <v xml:space="preserve"> </v>
      </c>
    </row>
    <row r="22" spans="1:47" ht="12" customHeight="1">
      <c r="A22" s="41">
        <f>'S. Listesi'!E20</f>
        <v>17</v>
      </c>
      <c r="B22" s="42">
        <f>IF('S. Listesi'!F20=0," ",'S. Listesi'!F20)</f>
        <v>1750</v>
      </c>
      <c r="C22" s="334" t="str">
        <f>IF('S. Listesi'!G20=0," ",'S. Listesi'!G20)</f>
        <v>OĞUZHAN ERGEN</v>
      </c>
      <c r="D22" s="334"/>
      <c r="E22" s="334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21" t="str">
        <f t="shared" si="0"/>
        <v xml:space="preserve"> </v>
      </c>
      <c r="AU22" s="21" t="str">
        <f t="shared" si="1"/>
        <v xml:space="preserve"> </v>
      </c>
    </row>
    <row r="23" spans="1:47" ht="12" customHeight="1">
      <c r="A23" s="41">
        <f>'S. Listesi'!E21</f>
        <v>18</v>
      </c>
      <c r="B23" s="42">
        <f>IF('S. Listesi'!F21=0," ",'S. Listesi'!F21)</f>
        <v>1757</v>
      </c>
      <c r="C23" s="334" t="str">
        <f>IF('S. Listesi'!G21=0," ",'S. Listesi'!G21)</f>
        <v>YAREN COŞKUN</v>
      </c>
      <c r="D23" s="334"/>
      <c r="E23" s="334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21" t="str">
        <f>IF(COUNTBLANK(F23:AS23)=COLUMNS(F23:AS23)," ",IF(SUM(F23:AS23)=0,0,SUM(F23:AS23)))</f>
        <v xml:space="preserve"> </v>
      </c>
      <c r="AU23" s="21" t="str">
        <f t="shared" si="1"/>
        <v xml:space="preserve"> </v>
      </c>
    </row>
    <row r="24" spans="1:47" ht="12" customHeight="1">
      <c r="A24" s="41">
        <f>'S. Listesi'!E22</f>
        <v>19</v>
      </c>
      <c r="B24" s="42">
        <f>IF('S. Listesi'!F22=0," ",'S. Listesi'!F22)</f>
        <v>1762</v>
      </c>
      <c r="C24" s="334" t="str">
        <f>IF('S. Listesi'!G22=0," ",'S. Listesi'!G22)</f>
        <v>İREM CİHAN</v>
      </c>
      <c r="D24" s="334"/>
      <c r="E24" s="334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21" t="str">
        <f t="shared" si="0"/>
        <v xml:space="preserve"> </v>
      </c>
      <c r="AU24" s="21" t="str">
        <f t="shared" si="1"/>
        <v xml:space="preserve"> </v>
      </c>
    </row>
    <row r="25" spans="1:47" ht="12" customHeight="1">
      <c r="A25" s="41">
        <f>'S. Listesi'!E23</f>
        <v>20</v>
      </c>
      <c r="B25" s="42">
        <f>IF('S. Listesi'!F23=0," ",'S. Listesi'!F23)</f>
        <v>1764</v>
      </c>
      <c r="C25" s="334" t="str">
        <f>IF('S. Listesi'!G23=0," ",'S. Listesi'!G23)</f>
        <v>GÖKNUR ACARTÜRK</v>
      </c>
      <c r="D25" s="334"/>
      <c r="E25" s="334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21" t="str">
        <f t="shared" si="0"/>
        <v xml:space="preserve"> </v>
      </c>
      <c r="AU25" s="21" t="str">
        <f t="shared" si="1"/>
        <v xml:space="preserve"> </v>
      </c>
    </row>
    <row r="26" spans="1:47" ht="12" customHeight="1">
      <c r="A26" s="41">
        <f>'S. Listesi'!E24</f>
        <v>21</v>
      </c>
      <c r="B26" s="42">
        <f>IF('S. Listesi'!F24=0," ",'S. Listesi'!F24)</f>
        <v>1767</v>
      </c>
      <c r="C26" s="334" t="str">
        <f>IF('S. Listesi'!G24=0," ",'S. Listesi'!G24)</f>
        <v>İLKNUR CANLI</v>
      </c>
      <c r="D26" s="334"/>
      <c r="E26" s="334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21" t="str">
        <f t="shared" si="0"/>
        <v xml:space="preserve"> </v>
      </c>
      <c r="AU26" s="21" t="str">
        <f t="shared" si="1"/>
        <v xml:space="preserve"> </v>
      </c>
    </row>
    <row r="27" spans="1:47" ht="12" customHeight="1">
      <c r="A27" s="41">
        <f>'S. Listesi'!E25</f>
        <v>22</v>
      </c>
      <c r="B27" s="42">
        <f>IF('S. Listesi'!F25=0," ",'S. Listesi'!F25)</f>
        <v>1772</v>
      </c>
      <c r="C27" s="334" t="str">
        <f>IF('S. Listesi'!G25=0," ",'S. Listesi'!G25)</f>
        <v>NURSENA İŞLER</v>
      </c>
      <c r="D27" s="334"/>
      <c r="E27" s="334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21" t="str">
        <f t="shared" si="0"/>
        <v xml:space="preserve"> </v>
      </c>
      <c r="AU27" s="21" t="str">
        <f t="shared" si="1"/>
        <v xml:space="preserve"> </v>
      </c>
    </row>
    <row r="28" spans="1:47" ht="12" customHeight="1">
      <c r="A28" s="41">
        <f>'S. Listesi'!E26</f>
        <v>23</v>
      </c>
      <c r="B28" s="42">
        <f>IF('S. Listesi'!F26=0," ",'S. Listesi'!F26)</f>
        <v>1775</v>
      </c>
      <c r="C28" s="334" t="str">
        <f>IF('S. Listesi'!G26=0," ",'S. Listesi'!G26)</f>
        <v>İREM KARADAĞ</v>
      </c>
      <c r="D28" s="334"/>
      <c r="E28" s="334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21" t="str">
        <f t="shared" si="0"/>
        <v xml:space="preserve"> </v>
      </c>
      <c r="AU28" s="21" t="str">
        <f t="shared" si="1"/>
        <v xml:space="preserve"> </v>
      </c>
    </row>
    <row r="29" spans="1:47" ht="12" customHeight="1">
      <c r="A29" s="41">
        <f>'S. Listesi'!E27</f>
        <v>24</v>
      </c>
      <c r="B29" s="42">
        <f>IF('S. Listesi'!F27=0," ",'S. Listesi'!F27)</f>
        <v>1778</v>
      </c>
      <c r="C29" s="335" t="str">
        <f>IF('S. Listesi'!G27=0," ",'S. Listesi'!G27)</f>
        <v>YAĞIZ RESULOĞLU</v>
      </c>
      <c r="D29" s="336"/>
      <c r="E29" s="337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21" t="str">
        <f t="shared" si="0"/>
        <v xml:space="preserve"> </v>
      </c>
      <c r="AU29" s="21" t="str">
        <f t="shared" si="1"/>
        <v xml:space="preserve"> </v>
      </c>
    </row>
    <row r="30" spans="1:47" ht="12" customHeight="1">
      <c r="A30" s="41">
        <f>'S. Listesi'!E28</f>
        <v>25</v>
      </c>
      <c r="B30" s="42">
        <f>IF('S. Listesi'!F28=0," ",'S. Listesi'!F28)</f>
        <v>1785</v>
      </c>
      <c r="C30" s="335" t="str">
        <f>IF('S. Listesi'!G28=0," ",'S. Listesi'!G28)</f>
        <v>SİBEL DÖNGEZ</v>
      </c>
      <c r="D30" s="336"/>
      <c r="E30" s="337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21" t="str">
        <f t="shared" si="0"/>
        <v xml:space="preserve"> </v>
      </c>
      <c r="AU30" s="21" t="str">
        <f t="shared" si="1"/>
        <v xml:space="preserve"> </v>
      </c>
    </row>
    <row r="31" spans="1:47" ht="12" customHeight="1">
      <c r="A31" s="41">
        <f>'S. Listesi'!E29</f>
        <v>26</v>
      </c>
      <c r="B31" s="42">
        <f>IF('S. Listesi'!F29=0," ",'S. Listesi'!F29)</f>
        <v>1788</v>
      </c>
      <c r="C31" s="335" t="str">
        <f>IF('S. Listesi'!G29=0," ",'S. Listesi'!G29)</f>
        <v>ALEYNA TOPUZ</v>
      </c>
      <c r="D31" s="336"/>
      <c r="E31" s="337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21" t="str">
        <f t="shared" si="0"/>
        <v xml:space="preserve"> </v>
      </c>
      <c r="AU31" s="21" t="str">
        <f t="shared" si="1"/>
        <v xml:space="preserve"> </v>
      </c>
    </row>
    <row r="32" spans="1:47" ht="12" customHeight="1">
      <c r="A32" s="41">
        <f>'S. Listesi'!E30</f>
        <v>27</v>
      </c>
      <c r="B32" s="42">
        <f>IF('S. Listesi'!F30=0," ",'S. Listesi'!F30)</f>
        <v>1793</v>
      </c>
      <c r="C32" s="335" t="str">
        <f>IF('S. Listesi'!G30=0," ",'S. Listesi'!G30)</f>
        <v>BAHADIR ÖZTÜRK</v>
      </c>
      <c r="D32" s="336"/>
      <c r="E32" s="337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21" t="str">
        <f t="shared" si="0"/>
        <v xml:space="preserve"> </v>
      </c>
      <c r="AU32" s="21" t="str">
        <f t="shared" si="1"/>
        <v xml:space="preserve"> </v>
      </c>
    </row>
    <row r="33" spans="1:47" ht="12" customHeight="1">
      <c r="A33" s="41">
        <f>'S. Listesi'!E31</f>
        <v>28</v>
      </c>
      <c r="B33" s="42">
        <f>IF('S. Listesi'!F31=0," ",'S. Listesi'!F31)</f>
        <v>1801</v>
      </c>
      <c r="C33" s="335" t="str">
        <f>IF('S. Listesi'!G31=0," ",'S. Listesi'!G31)</f>
        <v>BERİLSU AKÇEVRE</v>
      </c>
      <c r="D33" s="336"/>
      <c r="E33" s="337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21" t="str">
        <f t="shared" si="0"/>
        <v xml:space="preserve"> </v>
      </c>
      <c r="AU33" s="21" t="str">
        <f t="shared" si="1"/>
        <v xml:space="preserve"> </v>
      </c>
    </row>
    <row r="34" spans="1:47" ht="12" customHeight="1">
      <c r="A34" s="41">
        <f>'S. Listesi'!E32</f>
        <v>29</v>
      </c>
      <c r="B34" s="42">
        <f>IF('S. Listesi'!F32=0," ",'S. Listesi'!F32)</f>
        <v>1805</v>
      </c>
      <c r="C34" s="335" t="str">
        <f>IF('S. Listesi'!G32=0," ",'S. Listesi'!G32)</f>
        <v>ESLEM ÖDEMİŞ</v>
      </c>
      <c r="D34" s="336"/>
      <c r="E34" s="337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21" t="str">
        <f t="shared" si="0"/>
        <v xml:space="preserve"> </v>
      </c>
      <c r="AU34" s="21" t="str">
        <f t="shared" si="1"/>
        <v xml:space="preserve"> </v>
      </c>
    </row>
    <row r="35" spans="1:47" ht="12" customHeight="1">
      <c r="A35" s="41">
        <f>'S. Listesi'!E33</f>
        <v>30</v>
      </c>
      <c r="B35" s="42">
        <f>IF('S. Listesi'!F33=0," ",'S. Listesi'!F33)</f>
        <v>1808</v>
      </c>
      <c r="C35" s="335" t="str">
        <f>IF('S. Listesi'!G33=0," ",'S. Listesi'!G33)</f>
        <v>BATUHAN GENÇ</v>
      </c>
      <c r="D35" s="336"/>
      <c r="E35" s="337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21" t="str">
        <f t="shared" si="0"/>
        <v xml:space="preserve"> </v>
      </c>
      <c r="AU35" s="21" t="str">
        <f t="shared" si="1"/>
        <v xml:space="preserve"> </v>
      </c>
    </row>
    <row r="36" spans="1:47" ht="12" customHeight="1">
      <c r="A36" s="41">
        <f>'S. Listesi'!E34</f>
        <v>31</v>
      </c>
      <c r="B36" s="42">
        <f>IF('S. Listesi'!F34=0," ",'S. Listesi'!F34)</f>
        <v>1812</v>
      </c>
      <c r="C36" s="335" t="str">
        <f>IF('S. Listesi'!G34=0," ",'S. Listesi'!G34)</f>
        <v>ARİFE BAŞPINAR</v>
      </c>
      <c r="D36" s="336"/>
      <c r="E36" s="337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21" t="str">
        <f t="shared" si="0"/>
        <v xml:space="preserve"> </v>
      </c>
      <c r="AU36" s="21" t="str">
        <f t="shared" si="1"/>
        <v xml:space="preserve"> </v>
      </c>
    </row>
    <row r="37" spans="1:47" ht="12" customHeight="1">
      <c r="A37" s="41">
        <f>'S. Listesi'!E35</f>
        <v>32</v>
      </c>
      <c r="B37" s="42">
        <f>IF('S. Listesi'!F35=0," ",'S. Listesi'!F35)</f>
        <v>1815</v>
      </c>
      <c r="C37" s="335" t="str">
        <f>IF('S. Listesi'!G35=0," ",'S. Listesi'!G35)</f>
        <v>BEYZA ÖZÇELİK</v>
      </c>
      <c r="D37" s="336"/>
      <c r="E37" s="337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21" t="str">
        <f t="shared" si="0"/>
        <v xml:space="preserve"> </v>
      </c>
      <c r="AU37" s="21" t="str">
        <f t="shared" si="1"/>
        <v xml:space="preserve"> </v>
      </c>
    </row>
    <row r="38" spans="1:47" ht="12" customHeight="1">
      <c r="A38" s="41" t="str">
        <f>'S. Listesi'!E36</f>
        <v xml:space="preserve"> </v>
      </c>
      <c r="B38" s="42" t="str">
        <f>IF('S. Listesi'!F36=0," ",'S. Listesi'!F36)</f>
        <v xml:space="preserve"> </v>
      </c>
      <c r="C38" s="335" t="str">
        <f>IF('S. Listesi'!G36=0," ",'S. Listesi'!G36)</f>
        <v xml:space="preserve"> </v>
      </c>
      <c r="D38" s="336"/>
      <c r="E38" s="337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21" t="str">
        <f t="shared" si="0"/>
        <v xml:space="preserve"> </v>
      </c>
      <c r="AU38" s="21" t="str">
        <f t="shared" si="1"/>
        <v xml:space="preserve"> </v>
      </c>
    </row>
    <row r="39" spans="1:47" ht="12" customHeight="1">
      <c r="A39" s="41" t="str">
        <f>'S. Listesi'!E37</f>
        <v xml:space="preserve"> </v>
      </c>
      <c r="B39" s="42" t="str">
        <f>IF('S. Listesi'!F37=0," ",'S. Listesi'!F37)</f>
        <v xml:space="preserve"> </v>
      </c>
      <c r="C39" s="335" t="str">
        <f>IF('S. Listesi'!G37=0," ",'S. Listesi'!G37)</f>
        <v xml:space="preserve"> </v>
      </c>
      <c r="D39" s="336"/>
      <c r="E39" s="337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21" t="str">
        <f t="shared" si="0"/>
        <v xml:space="preserve"> </v>
      </c>
      <c r="AU39" s="21" t="str">
        <f t="shared" si="1"/>
        <v xml:space="preserve"> </v>
      </c>
    </row>
    <row r="40" spans="1:47" ht="12" customHeight="1">
      <c r="A40" s="41" t="str">
        <f>'S. Listesi'!E38</f>
        <v xml:space="preserve"> </v>
      </c>
      <c r="B40" s="42" t="str">
        <f>IF('S. Listesi'!F38=0," ",'S. Listesi'!F38)</f>
        <v xml:space="preserve"> </v>
      </c>
      <c r="C40" s="335" t="str">
        <f>IF('S. Listesi'!G38=0," ",'S. Listesi'!G38)</f>
        <v xml:space="preserve"> </v>
      </c>
      <c r="D40" s="336"/>
      <c r="E40" s="337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21" t="str">
        <f t="shared" si="0"/>
        <v xml:space="preserve"> </v>
      </c>
      <c r="AU40" s="21" t="str">
        <f t="shared" si="1"/>
        <v xml:space="preserve"> </v>
      </c>
    </row>
    <row r="41" spans="1:47" ht="39.75" customHeight="1">
      <c r="A41" s="346" t="s">
        <v>20</v>
      </c>
      <c r="B41" s="347"/>
      <c r="C41" s="347"/>
      <c r="D41" s="347"/>
      <c r="E41" s="348"/>
      <c r="F41" s="19" t="str">
        <f t="shared" ref="F41:AS41" si="2">F5</f>
        <v xml:space="preserve"> </v>
      </c>
      <c r="G41" s="19" t="str">
        <f t="shared" si="2"/>
        <v xml:space="preserve"> </v>
      </c>
      <c r="H41" s="19" t="str">
        <f t="shared" si="2"/>
        <v xml:space="preserve"> </v>
      </c>
      <c r="I41" s="19" t="str">
        <f t="shared" si="2"/>
        <v xml:space="preserve"> </v>
      </c>
      <c r="J41" s="19" t="str">
        <f t="shared" si="2"/>
        <v xml:space="preserve"> </v>
      </c>
      <c r="K41" s="19" t="str">
        <f t="shared" si="2"/>
        <v xml:space="preserve"> </v>
      </c>
      <c r="L41" s="19" t="str">
        <f t="shared" si="2"/>
        <v xml:space="preserve"> </v>
      </c>
      <c r="M41" s="19" t="str">
        <f t="shared" si="2"/>
        <v xml:space="preserve"> </v>
      </c>
      <c r="N41" s="19" t="str">
        <f t="shared" si="2"/>
        <v xml:space="preserve"> </v>
      </c>
      <c r="O41" s="19" t="str">
        <f t="shared" si="2"/>
        <v xml:space="preserve"> </v>
      </c>
      <c r="P41" s="19" t="str">
        <f t="shared" si="2"/>
        <v xml:space="preserve"> </v>
      </c>
      <c r="Q41" s="19" t="str">
        <f t="shared" si="2"/>
        <v xml:space="preserve"> </v>
      </c>
      <c r="R41" s="19" t="str">
        <f t="shared" si="2"/>
        <v xml:space="preserve"> </v>
      </c>
      <c r="S41" s="19" t="str">
        <f t="shared" si="2"/>
        <v xml:space="preserve"> </v>
      </c>
      <c r="T41" s="19" t="str">
        <f t="shared" si="2"/>
        <v xml:space="preserve"> </v>
      </c>
      <c r="U41" s="19" t="str">
        <f t="shared" si="2"/>
        <v xml:space="preserve"> </v>
      </c>
      <c r="V41" s="19" t="str">
        <f t="shared" si="2"/>
        <v xml:space="preserve"> </v>
      </c>
      <c r="W41" s="19" t="str">
        <f t="shared" si="2"/>
        <v xml:space="preserve"> </v>
      </c>
      <c r="X41" s="19" t="str">
        <f t="shared" si="2"/>
        <v xml:space="preserve"> </v>
      </c>
      <c r="Y41" s="19" t="str">
        <f t="shared" si="2"/>
        <v xml:space="preserve"> </v>
      </c>
      <c r="Z41" s="19" t="str">
        <f t="shared" si="2"/>
        <v xml:space="preserve"> </v>
      </c>
      <c r="AA41" s="19" t="str">
        <f t="shared" si="2"/>
        <v xml:space="preserve"> </v>
      </c>
      <c r="AB41" s="19" t="str">
        <f t="shared" si="2"/>
        <v xml:space="preserve"> </v>
      </c>
      <c r="AC41" s="19" t="str">
        <f t="shared" si="2"/>
        <v xml:space="preserve"> </v>
      </c>
      <c r="AD41" s="19" t="str">
        <f t="shared" si="2"/>
        <v xml:space="preserve"> </v>
      </c>
      <c r="AE41" s="19" t="str">
        <f t="shared" si="2"/>
        <v>26. Soru</v>
      </c>
      <c r="AF41" s="19" t="str">
        <f t="shared" si="2"/>
        <v>27. Soru</v>
      </c>
      <c r="AG41" s="19" t="str">
        <f t="shared" si="2"/>
        <v>28. Soru</v>
      </c>
      <c r="AH41" s="19" t="str">
        <f t="shared" si="2"/>
        <v>29. Soru</v>
      </c>
      <c r="AI41" s="19" t="str">
        <f t="shared" si="2"/>
        <v>30. Soru</v>
      </c>
      <c r="AJ41" s="19" t="str">
        <f t="shared" si="2"/>
        <v>31. Soru</v>
      </c>
      <c r="AK41" s="19" t="str">
        <f t="shared" si="2"/>
        <v>32. Soru</v>
      </c>
      <c r="AL41" s="19" t="str">
        <f t="shared" si="2"/>
        <v>33. Soru</v>
      </c>
      <c r="AM41" s="19" t="str">
        <f t="shared" si="2"/>
        <v>34. Soru</v>
      </c>
      <c r="AN41" s="19" t="str">
        <f t="shared" si="2"/>
        <v>35. Soru</v>
      </c>
      <c r="AO41" s="19" t="str">
        <f t="shared" si="2"/>
        <v>36. Soru</v>
      </c>
      <c r="AP41" s="19" t="str">
        <f t="shared" si="2"/>
        <v>37. Soru</v>
      </c>
      <c r="AQ41" s="19" t="str">
        <f t="shared" si="2"/>
        <v>38. Soru</v>
      </c>
      <c r="AR41" s="19" t="str">
        <f t="shared" si="2"/>
        <v>39. Soru</v>
      </c>
      <c r="AS41" s="19" t="str">
        <f t="shared" si="2"/>
        <v>40. Soru</v>
      </c>
      <c r="AT41" s="16"/>
      <c r="AU41" s="16"/>
    </row>
    <row r="42" spans="1:47" ht="19.5" customHeight="1">
      <c r="A42" s="349" t="s">
        <v>29</v>
      </c>
      <c r="B42" s="349"/>
      <c r="C42" s="349"/>
      <c r="D42" s="349"/>
      <c r="E42" s="349"/>
      <c r="F42" s="5">
        <f t="shared" ref="F42:AS42" si="3">IF(COUNTBLANK(F6:F40)=ROWS(F6:F40)," ",SUM(F6:F40))</f>
        <v>40</v>
      </c>
      <c r="G42" s="5">
        <f t="shared" si="3"/>
        <v>36</v>
      </c>
      <c r="H42" s="5">
        <f t="shared" si="3"/>
        <v>44</v>
      </c>
      <c r="I42" s="5">
        <f t="shared" si="3"/>
        <v>28</v>
      </c>
      <c r="J42" s="5">
        <f t="shared" si="3"/>
        <v>44</v>
      </c>
      <c r="K42" s="5">
        <f t="shared" si="3"/>
        <v>20</v>
      </c>
      <c r="L42" s="5">
        <f t="shared" si="3"/>
        <v>32</v>
      </c>
      <c r="M42" s="5">
        <f>IF(COUNTBLANK(M6:M40)=ROWS(M6:M40)," ",SUM(M6:M40))</f>
        <v>12</v>
      </c>
      <c r="N42" s="5">
        <f t="shared" si="3"/>
        <v>32</v>
      </c>
      <c r="O42" s="5">
        <f t="shared" si="3"/>
        <v>36</v>
      </c>
      <c r="P42" s="5">
        <f t="shared" si="3"/>
        <v>40</v>
      </c>
      <c r="Q42" s="5">
        <f t="shared" si="3"/>
        <v>28</v>
      </c>
      <c r="R42" s="5">
        <f t="shared" si="3"/>
        <v>28</v>
      </c>
      <c r="S42" s="5">
        <f t="shared" si="3"/>
        <v>4</v>
      </c>
      <c r="T42" s="5">
        <f t="shared" si="3"/>
        <v>32</v>
      </c>
      <c r="U42" s="5">
        <f t="shared" si="3"/>
        <v>40</v>
      </c>
      <c r="V42" s="5">
        <f t="shared" si="3"/>
        <v>12</v>
      </c>
      <c r="W42" s="5">
        <f t="shared" si="3"/>
        <v>36</v>
      </c>
      <c r="X42" s="5">
        <f t="shared" si="3"/>
        <v>16</v>
      </c>
      <c r="Y42" s="5">
        <f t="shared" si="3"/>
        <v>75</v>
      </c>
      <c r="Z42" s="5">
        <f t="shared" si="3"/>
        <v>8</v>
      </c>
      <c r="AA42" s="5">
        <f t="shared" si="3"/>
        <v>2</v>
      </c>
      <c r="AB42" s="5">
        <f t="shared" si="3"/>
        <v>6</v>
      </c>
      <c r="AC42" s="5">
        <f t="shared" si="3"/>
        <v>10</v>
      </c>
      <c r="AD42" s="5">
        <f t="shared" si="3"/>
        <v>10</v>
      </c>
      <c r="AE42" s="5">
        <f t="shared" si="3"/>
        <v>8</v>
      </c>
      <c r="AF42" s="5">
        <f t="shared" si="3"/>
        <v>10</v>
      </c>
      <c r="AG42" s="5">
        <f t="shared" si="3"/>
        <v>5</v>
      </c>
      <c r="AH42" s="5">
        <f t="shared" si="3"/>
        <v>8</v>
      </c>
      <c r="AI42" s="5">
        <f t="shared" si="3"/>
        <v>3</v>
      </c>
      <c r="AJ42" s="5">
        <f t="shared" si="3"/>
        <v>4</v>
      </c>
      <c r="AK42" s="5">
        <f t="shared" si="3"/>
        <v>4</v>
      </c>
      <c r="AL42" s="5">
        <f t="shared" si="3"/>
        <v>11</v>
      </c>
      <c r="AM42" s="5" t="str">
        <f t="shared" si="3"/>
        <v xml:space="preserve"> </v>
      </c>
      <c r="AN42" s="5" t="str">
        <f t="shared" si="3"/>
        <v xml:space="preserve"> </v>
      </c>
      <c r="AO42" s="5" t="str">
        <f t="shared" si="3"/>
        <v xml:space="preserve"> </v>
      </c>
      <c r="AP42" s="5" t="str">
        <f t="shared" si="3"/>
        <v xml:space="preserve"> </v>
      </c>
      <c r="AQ42" s="5" t="str">
        <f t="shared" si="3"/>
        <v xml:space="preserve"> </v>
      </c>
      <c r="AR42" s="5" t="str">
        <f t="shared" si="3"/>
        <v xml:space="preserve"> </v>
      </c>
      <c r="AS42" s="5" t="str">
        <f t="shared" si="3"/>
        <v xml:space="preserve"> </v>
      </c>
      <c r="AT42" s="8"/>
      <c r="AU42" s="6"/>
    </row>
    <row r="43" spans="1:47" ht="25.5" customHeight="1">
      <c r="A43" s="333" t="s">
        <v>43</v>
      </c>
      <c r="B43" s="333"/>
      <c r="C43" s="333"/>
      <c r="D43" s="333"/>
      <c r="E43" s="333"/>
      <c r="F43" s="56">
        <f t="shared" ref="F43:AS43" si="4">IF(COUNTBLANK(F6:F40)=ROWS(F6:F40)," ",AVERAGE(F6:F40))</f>
        <v>3.6363636363636362</v>
      </c>
      <c r="G43" s="56">
        <f t="shared" si="4"/>
        <v>3.2727272727272729</v>
      </c>
      <c r="H43" s="56">
        <f t="shared" si="4"/>
        <v>4</v>
      </c>
      <c r="I43" s="56">
        <f t="shared" si="4"/>
        <v>2.5454545454545454</v>
      </c>
      <c r="J43" s="56">
        <f t="shared" si="4"/>
        <v>4</v>
      </c>
      <c r="K43" s="56">
        <f t="shared" si="4"/>
        <v>1.8181818181818181</v>
      </c>
      <c r="L43" s="56">
        <f t="shared" si="4"/>
        <v>2.9090909090909092</v>
      </c>
      <c r="M43" s="56">
        <f>IF(COUNTBLANK(M6:M40)=ROWS(M6:M40)," ",AVERAGE(M6:M40))</f>
        <v>1.0909090909090908</v>
      </c>
      <c r="N43" s="56">
        <f t="shared" si="4"/>
        <v>2.9090909090909092</v>
      </c>
      <c r="O43" s="56">
        <f t="shared" si="4"/>
        <v>3.2727272727272729</v>
      </c>
      <c r="P43" s="56">
        <f t="shared" si="4"/>
        <v>3.6363636363636362</v>
      </c>
      <c r="Q43" s="56">
        <f t="shared" si="4"/>
        <v>2.5454545454545454</v>
      </c>
      <c r="R43" s="56">
        <f t="shared" si="4"/>
        <v>2.5454545454545454</v>
      </c>
      <c r="S43" s="56">
        <f t="shared" si="4"/>
        <v>0.36363636363636365</v>
      </c>
      <c r="T43" s="56">
        <f t="shared" si="4"/>
        <v>2.9090909090909092</v>
      </c>
      <c r="U43" s="56">
        <f t="shared" si="4"/>
        <v>3.6363636363636362</v>
      </c>
      <c r="V43" s="56">
        <f t="shared" si="4"/>
        <v>1.0909090909090908</v>
      </c>
      <c r="W43" s="56">
        <f t="shared" si="4"/>
        <v>3.2727272727272729</v>
      </c>
      <c r="X43" s="56">
        <f t="shared" si="4"/>
        <v>1.4545454545454546</v>
      </c>
      <c r="Y43" s="56">
        <f t="shared" si="4"/>
        <v>6.8181818181818183</v>
      </c>
      <c r="Z43" s="56">
        <f t="shared" si="4"/>
        <v>0.72727272727272729</v>
      </c>
      <c r="AA43" s="56">
        <f t="shared" si="4"/>
        <v>0.18181818181818182</v>
      </c>
      <c r="AB43" s="56">
        <f t="shared" si="4"/>
        <v>0.54545454545454541</v>
      </c>
      <c r="AC43" s="56">
        <f t="shared" si="4"/>
        <v>0.90909090909090906</v>
      </c>
      <c r="AD43" s="56">
        <f t="shared" si="4"/>
        <v>0.90909090909090906</v>
      </c>
      <c r="AE43" s="56">
        <f t="shared" si="4"/>
        <v>0.72727272727272729</v>
      </c>
      <c r="AF43" s="56">
        <f t="shared" si="4"/>
        <v>0.90909090909090906</v>
      </c>
      <c r="AG43" s="56">
        <f t="shared" si="4"/>
        <v>0.45454545454545453</v>
      </c>
      <c r="AH43" s="56">
        <f t="shared" si="4"/>
        <v>0.72727272727272729</v>
      </c>
      <c r="AI43" s="56">
        <f t="shared" si="4"/>
        <v>0.27272727272727271</v>
      </c>
      <c r="AJ43" s="56">
        <f t="shared" si="4"/>
        <v>0.36363636363636365</v>
      </c>
      <c r="AK43" s="56">
        <f t="shared" si="4"/>
        <v>0.36363636363636365</v>
      </c>
      <c r="AL43" s="56">
        <f t="shared" si="4"/>
        <v>1</v>
      </c>
      <c r="AM43" s="56" t="str">
        <f t="shared" si="4"/>
        <v xml:space="preserve"> </v>
      </c>
      <c r="AN43" s="56" t="str">
        <f t="shared" si="4"/>
        <v xml:space="preserve"> </v>
      </c>
      <c r="AO43" s="56" t="str">
        <f t="shared" si="4"/>
        <v xml:space="preserve"> </v>
      </c>
      <c r="AP43" s="56" t="str">
        <f t="shared" si="4"/>
        <v xml:space="preserve"> </v>
      </c>
      <c r="AQ43" s="56" t="str">
        <f t="shared" si="4"/>
        <v xml:space="preserve"> </v>
      </c>
      <c r="AR43" s="56" t="str">
        <f t="shared" si="4"/>
        <v xml:space="preserve"> </v>
      </c>
      <c r="AS43" s="56" t="str">
        <f t="shared" si="4"/>
        <v xml:space="preserve"> </v>
      </c>
      <c r="AT43" s="171">
        <f>IF(COUNTIF(AT6:AT40," ")=ROWS(AT6:AT40)," ",AVERAGE(AT6:AT40))</f>
        <v>65.818181818181813</v>
      </c>
      <c r="AU43" s="171"/>
    </row>
    <row r="44" spans="1:47" ht="21" customHeight="1">
      <c r="A44" s="333" t="s">
        <v>31</v>
      </c>
      <c r="B44" s="333"/>
      <c r="C44" s="333"/>
      <c r="D44" s="333"/>
      <c r="E44" s="333"/>
      <c r="F44" s="57">
        <f t="shared" ref="F44:AS44" si="5">IF(COUNTBLANK(F6:F40)=ROWS(F6:F40)," ",IF(COUNTIF(F6:F40,F4)=0,"YOK",COUNTIF(F6:F40,F4)))</f>
        <v>10</v>
      </c>
      <c r="G44" s="57">
        <f t="shared" si="5"/>
        <v>9</v>
      </c>
      <c r="H44" s="57">
        <f t="shared" si="5"/>
        <v>11</v>
      </c>
      <c r="I44" s="57">
        <f t="shared" si="5"/>
        <v>7</v>
      </c>
      <c r="J44" s="57">
        <f t="shared" si="5"/>
        <v>11</v>
      </c>
      <c r="K44" s="57">
        <f t="shared" si="5"/>
        <v>5</v>
      </c>
      <c r="L44" s="57">
        <f t="shared" si="5"/>
        <v>8</v>
      </c>
      <c r="M44" s="57">
        <f>IF(COUNTBLANK(M6:M40)=ROWS(M6:M40)," ",IF(COUNTIF(M6:M40,M4)=0,"YOK",COUNTIF(M6:M40,M4)))</f>
        <v>3</v>
      </c>
      <c r="N44" s="57">
        <f t="shared" si="5"/>
        <v>8</v>
      </c>
      <c r="O44" s="57">
        <f t="shared" si="5"/>
        <v>9</v>
      </c>
      <c r="P44" s="57">
        <f t="shared" si="5"/>
        <v>10</v>
      </c>
      <c r="Q44" s="57">
        <f t="shared" si="5"/>
        <v>7</v>
      </c>
      <c r="R44" s="57">
        <f t="shared" si="5"/>
        <v>7</v>
      </c>
      <c r="S44" s="57">
        <f t="shared" si="5"/>
        <v>1</v>
      </c>
      <c r="T44" s="57">
        <f t="shared" si="5"/>
        <v>8</v>
      </c>
      <c r="U44" s="57">
        <f t="shared" si="5"/>
        <v>10</v>
      </c>
      <c r="V44" s="57">
        <f t="shared" si="5"/>
        <v>3</v>
      </c>
      <c r="W44" s="57">
        <f t="shared" si="5"/>
        <v>9</v>
      </c>
      <c r="X44" s="57">
        <f t="shared" si="5"/>
        <v>4</v>
      </c>
      <c r="Y44" s="57">
        <f t="shared" si="5"/>
        <v>6</v>
      </c>
      <c r="Z44" s="57">
        <f t="shared" si="5"/>
        <v>4</v>
      </c>
      <c r="AA44" s="57">
        <f t="shared" si="5"/>
        <v>1</v>
      </c>
      <c r="AB44" s="57">
        <f t="shared" si="5"/>
        <v>3</v>
      </c>
      <c r="AC44" s="57">
        <f t="shared" si="5"/>
        <v>10</v>
      </c>
      <c r="AD44" s="57">
        <f t="shared" si="5"/>
        <v>10</v>
      </c>
      <c r="AE44" s="57">
        <f t="shared" si="5"/>
        <v>8</v>
      </c>
      <c r="AF44" s="57">
        <f t="shared" si="5"/>
        <v>10</v>
      </c>
      <c r="AG44" s="57">
        <f t="shared" si="5"/>
        <v>5</v>
      </c>
      <c r="AH44" s="57">
        <f t="shared" si="5"/>
        <v>8</v>
      </c>
      <c r="AI44" s="57">
        <f t="shared" si="5"/>
        <v>3</v>
      </c>
      <c r="AJ44" s="57">
        <f t="shared" si="5"/>
        <v>4</v>
      </c>
      <c r="AK44" s="57">
        <f t="shared" si="5"/>
        <v>4</v>
      </c>
      <c r="AL44" s="57">
        <f t="shared" si="5"/>
        <v>11</v>
      </c>
      <c r="AM44" s="57" t="str">
        <f t="shared" si="5"/>
        <v xml:space="preserve"> </v>
      </c>
      <c r="AN44" s="57" t="str">
        <f t="shared" si="5"/>
        <v xml:space="preserve"> </v>
      </c>
      <c r="AO44" s="57" t="str">
        <f t="shared" si="5"/>
        <v xml:space="preserve"> </v>
      </c>
      <c r="AP44" s="57" t="str">
        <f t="shared" si="5"/>
        <v xml:space="preserve"> </v>
      </c>
      <c r="AQ44" s="57" t="str">
        <f t="shared" si="5"/>
        <v xml:space="preserve"> </v>
      </c>
      <c r="AR44" s="57" t="str">
        <f t="shared" si="5"/>
        <v xml:space="preserve"> </v>
      </c>
      <c r="AS44" s="57" t="str">
        <f t="shared" si="5"/>
        <v xml:space="preserve"> </v>
      </c>
      <c r="AT44" s="171"/>
      <c r="AU44" s="172"/>
    </row>
    <row r="45" spans="1:47" ht="29.25" customHeight="1">
      <c r="A45" s="333" t="s">
        <v>33</v>
      </c>
      <c r="B45" s="333"/>
      <c r="C45" s="333"/>
      <c r="D45" s="333"/>
      <c r="E45" s="333"/>
      <c r="F45" s="173">
        <f t="shared" ref="F45:AS45" si="6">IF(COUNTBLANK(F6:F40)=ROWS(F6:F40)," ",IF(F44="YOK",0,100*F44/COUNTA(F6:F40)))</f>
        <v>90.909090909090907</v>
      </c>
      <c r="G45" s="173">
        <f t="shared" si="6"/>
        <v>81.818181818181813</v>
      </c>
      <c r="H45" s="173">
        <f t="shared" si="6"/>
        <v>100</v>
      </c>
      <c r="I45" s="173">
        <f t="shared" si="6"/>
        <v>63.636363636363633</v>
      </c>
      <c r="J45" s="173">
        <f t="shared" si="6"/>
        <v>100</v>
      </c>
      <c r="K45" s="173">
        <f t="shared" si="6"/>
        <v>45.454545454545453</v>
      </c>
      <c r="L45" s="173">
        <f t="shared" si="6"/>
        <v>72.727272727272734</v>
      </c>
      <c r="M45" s="173">
        <f>IF(COUNTBLANK(M6:M40)=ROWS(M6:M40)," ",IF(M44="YOK",0,100*M44/COUNTA(M6:M40)))</f>
        <v>27.272727272727273</v>
      </c>
      <c r="N45" s="173">
        <f t="shared" si="6"/>
        <v>72.727272727272734</v>
      </c>
      <c r="O45" s="173">
        <f t="shared" si="6"/>
        <v>81.818181818181813</v>
      </c>
      <c r="P45" s="173">
        <f t="shared" si="6"/>
        <v>90.909090909090907</v>
      </c>
      <c r="Q45" s="173">
        <f t="shared" si="6"/>
        <v>63.636363636363633</v>
      </c>
      <c r="R45" s="173">
        <f t="shared" si="6"/>
        <v>63.636363636363633</v>
      </c>
      <c r="S45" s="173">
        <f t="shared" si="6"/>
        <v>9.0909090909090917</v>
      </c>
      <c r="T45" s="173">
        <f t="shared" si="6"/>
        <v>72.727272727272734</v>
      </c>
      <c r="U45" s="173">
        <f t="shared" si="6"/>
        <v>90.909090909090907</v>
      </c>
      <c r="V45" s="173">
        <f t="shared" si="6"/>
        <v>27.272727272727273</v>
      </c>
      <c r="W45" s="173">
        <f t="shared" si="6"/>
        <v>81.818181818181813</v>
      </c>
      <c r="X45" s="173">
        <f t="shared" si="6"/>
        <v>36.363636363636367</v>
      </c>
      <c r="Y45" s="173">
        <f t="shared" si="6"/>
        <v>54.545454545454547</v>
      </c>
      <c r="Z45" s="173">
        <f t="shared" si="6"/>
        <v>36.363636363636367</v>
      </c>
      <c r="AA45" s="173">
        <f t="shared" si="6"/>
        <v>9.0909090909090917</v>
      </c>
      <c r="AB45" s="173">
        <f t="shared" si="6"/>
        <v>27.272727272727273</v>
      </c>
      <c r="AC45" s="173">
        <f t="shared" si="6"/>
        <v>90.909090909090907</v>
      </c>
      <c r="AD45" s="173">
        <f t="shared" si="6"/>
        <v>90.909090909090907</v>
      </c>
      <c r="AE45" s="173">
        <f t="shared" si="6"/>
        <v>72.727272727272734</v>
      </c>
      <c r="AF45" s="173">
        <f t="shared" si="6"/>
        <v>90.909090909090907</v>
      </c>
      <c r="AG45" s="173">
        <f t="shared" si="6"/>
        <v>45.454545454545453</v>
      </c>
      <c r="AH45" s="173">
        <f t="shared" si="6"/>
        <v>72.727272727272734</v>
      </c>
      <c r="AI45" s="173">
        <f t="shared" si="6"/>
        <v>27.272727272727273</v>
      </c>
      <c r="AJ45" s="173">
        <f t="shared" si="6"/>
        <v>36.363636363636367</v>
      </c>
      <c r="AK45" s="173">
        <f t="shared" si="6"/>
        <v>36.363636363636367</v>
      </c>
      <c r="AL45" s="173">
        <f t="shared" si="6"/>
        <v>100</v>
      </c>
      <c r="AM45" s="173" t="str">
        <f t="shared" si="6"/>
        <v xml:space="preserve"> </v>
      </c>
      <c r="AN45" s="173" t="str">
        <f t="shared" si="6"/>
        <v xml:space="preserve"> </v>
      </c>
      <c r="AO45" s="173" t="str">
        <f t="shared" si="6"/>
        <v xml:space="preserve"> </v>
      </c>
      <c r="AP45" s="173" t="str">
        <f t="shared" si="6"/>
        <v xml:space="preserve"> </v>
      </c>
      <c r="AQ45" s="173" t="str">
        <f t="shared" si="6"/>
        <v xml:space="preserve"> </v>
      </c>
      <c r="AR45" s="173" t="str">
        <f t="shared" si="6"/>
        <v xml:space="preserve"> </v>
      </c>
      <c r="AS45" s="173" t="str">
        <f t="shared" si="6"/>
        <v xml:space="preserve"> </v>
      </c>
      <c r="AT45" s="299"/>
      <c r="AU45" s="300"/>
    </row>
    <row r="46" spans="1:47" ht="10.5" customHeight="1">
      <c r="A46" s="333"/>
      <c r="B46" s="333"/>
      <c r="C46" s="333"/>
      <c r="D46" s="333"/>
      <c r="E46" s="333"/>
      <c r="F46" s="59" t="str">
        <f>IF(F45&lt;&gt;" ","%"," ")</f>
        <v>%</v>
      </c>
      <c r="G46" s="59" t="str">
        <f t="shared" ref="G46:AS46" si="7">IF(G45&lt;&gt;" ","%"," ")</f>
        <v>%</v>
      </c>
      <c r="H46" s="59" t="str">
        <f t="shared" si="7"/>
        <v>%</v>
      </c>
      <c r="I46" s="59" t="str">
        <f t="shared" si="7"/>
        <v>%</v>
      </c>
      <c r="J46" s="59" t="str">
        <f t="shared" si="7"/>
        <v>%</v>
      </c>
      <c r="K46" s="59" t="str">
        <f t="shared" si="7"/>
        <v>%</v>
      </c>
      <c r="L46" s="59" t="str">
        <f t="shared" si="7"/>
        <v>%</v>
      </c>
      <c r="M46" s="59" t="str">
        <f t="shared" si="7"/>
        <v>%</v>
      </c>
      <c r="N46" s="59" t="str">
        <f t="shared" si="7"/>
        <v>%</v>
      </c>
      <c r="O46" s="59" t="str">
        <f t="shared" si="7"/>
        <v>%</v>
      </c>
      <c r="P46" s="59" t="str">
        <f t="shared" si="7"/>
        <v>%</v>
      </c>
      <c r="Q46" s="59" t="str">
        <f t="shared" si="7"/>
        <v>%</v>
      </c>
      <c r="R46" s="59" t="str">
        <f t="shared" si="7"/>
        <v>%</v>
      </c>
      <c r="S46" s="59" t="str">
        <f t="shared" si="7"/>
        <v>%</v>
      </c>
      <c r="T46" s="59" t="str">
        <f t="shared" si="7"/>
        <v>%</v>
      </c>
      <c r="U46" s="59" t="str">
        <f t="shared" si="7"/>
        <v>%</v>
      </c>
      <c r="V46" s="59" t="str">
        <f t="shared" si="7"/>
        <v>%</v>
      </c>
      <c r="W46" s="59" t="str">
        <f t="shared" si="7"/>
        <v>%</v>
      </c>
      <c r="X46" s="59" t="str">
        <f t="shared" si="7"/>
        <v>%</v>
      </c>
      <c r="Y46" s="59" t="str">
        <f t="shared" si="7"/>
        <v>%</v>
      </c>
      <c r="Z46" s="59" t="str">
        <f t="shared" si="7"/>
        <v>%</v>
      </c>
      <c r="AA46" s="59" t="str">
        <f t="shared" si="7"/>
        <v>%</v>
      </c>
      <c r="AB46" s="59" t="str">
        <f t="shared" si="7"/>
        <v>%</v>
      </c>
      <c r="AC46" s="59" t="str">
        <f t="shared" si="7"/>
        <v>%</v>
      </c>
      <c r="AD46" s="59" t="str">
        <f t="shared" si="7"/>
        <v>%</v>
      </c>
      <c r="AE46" s="59" t="str">
        <f t="shared" si="7"/>
        <v>%</v>
      </c>
      <c r="AF46" s="59" t="str">
        <f t="shared" si="7"/>
        <v>%</v>
      </c>
      <c r="AG46" s="59" t="str">
        <f t="shared" si="7"/>
        <v>%</v>
      </c>
      <c r="AH46" s="59" t="str">
        <f t="shared" si="7"/>
        <v>%</v>
      </c>
      <c r="AI46" s="59" t="str">
        <f t="shared" si="7"/>
        <v>%</v>
      </c>
      <c r="AJ46" s="59" t="str">
        <f t="shared" si="7"/>
        <v>%</v>
      </c>
      <c r="AK46" s="59" t="str">
        <f t="shared" si="7"/>
        <v>%</v>
      </c>
      <c r="AL46" s="59" t="str">
        <f t="shared" si="7"/>
        <v>%</v>
      </c>
      <c r="AM46" s="59" t="str">
        <f t="shared" si="7"/>
        <v xml:space="preserve"> </v>
      </c>
      <c r="AN46" s="59" t="str">
        <f t="shared" si="7"/>
        <v xml:space="preserve"> </v>
      </c>
      <c r="AO46" s="59" t="str">
        <f t="shared" si="7"/>
        <v xml:space="preserve"> </v>
      </c>
      <c r="AP46" s="59" t="str">
        <f t="shared" si="7"/>
        <v xml:space="preserve"> </v>
      </c>
      <c r="AQ46" s="59" t="str">
        <f t="shared" si="7"/>
        <v xml:space="preserve"> </v>
      </c>
      <c r="AR46" s="59" t="str">
        <f t="shared" si="7"/>
        <v xml:space="preserve"> </v>
      </c>
      <c r="AS46" s="59" t="str">
        <f t="shared" si="7"/>
        <v xml:space="preserve"> </v>
      </c>
      <c r="AT46" s="299"/>
      <c r="AU46" s="300"/>
    </row>
    <row r="47" spans="1:47" ht="26.25" customHeight="1">
      <c r="A47" s="333" t="s">
        <v>32</v>
      </c>
      <c r="B47" s="333"/>
      <c r="C47" s="333"/>
      <c r="D47" s="333"/>
      <c r="E47" s="333"/>
      <c r="F47" s="57">
        <f t="shared" ref="F47:AS47" si="8">IF(COUNTBLANK(F6:F40)=ROWS(F6:F40)," ",IF(COUNTIF(F6:F40,0)=0,"YOK",COUNTIF(F6:F40,0)))</f>
        <v>1</v>
      </c>
      <c r="G47" s="57">
        <f t="shared" si="8"/>
        <v>2</v>
      </c>
      <c r="H47" s="57" t="str">
        <f t="shared" si="8"/>
        <v>YOK</v>
      </c>
      <c r="I47" s="57">
        <f t="shared" si="8"/>
        <v>4</v>
      </c>
      <c r="J47" s="57" t="str">
        <f t="shared" si="8"/>
        <v>YOK</v>
      </c>
      <c r="K47" s="57">
        <f t="shared" si="8"/>
        <v>6</v>
      </c>
      <c r="L47" s="57">
        <f t="shared" si="8"/>
        <v>3</v>
      </c>
      <c r="M47" s="57">
        <f>IF(COUNTBLANK(M6:M40)=ROWS(M6:M40)," ",IF(COUNTIF(M6:M40,0)=0,"YOK",COUNTIF(M6:M40,0)))</f>
        <v>8</v>
      </c>
      <c r="N47" s="57">
        <f t="shared" si="8"/>
        <v>3</v>
      </c>
      <c r="O47" s="57">
        <f t="shared" si="8"/>
        <v>2</v>
      </c>
      <c r="P47" s="57">
        <f t="shared" si="8"/>
        <v>1</v>
      </c>
      <c r="Q47" s="57">
        <f t="shared" si="8"/>
        <v>4</v>
      </c>
      <c r="R47" s="57">
        <f t="shared" si="8"/>
        <v>4</v>
      </c>
      <c r="S47" s="57">
        <f t="shared" si="8"/>
        <v>10</v>
      </c>
      <c r="T47" s="57">
        <f t="shared" si="8"/>
        <v>3</v>
      </c>
      <c r="U47" s="57">
        <f t="shared" si="8"/>
        <v>1</v>
      </c>
      <c r="V47" s="57">
        <f t="shared" si="8"/>
        <v>8</v>
      </c>
      <c r="W47" s="57">
        <f t="shared" si="8"/>
        <v>2</v>
      </c>
      <c r="X47" s="57">
        <f t="shared" si="8"/>
        <v>7</v>
      </c>
      <c r="Y47" s="57">
        <f t="shared" si="8"/>
        <v>1</v>
      </c>
      <c r="Z47" s="57">
        <f t="shared" si="8"/>
        <v>7</v>
      </c>
      <c r="AA47" s="57">
        <f t="shared" si="8"/>
        <v>10</v>
      </c>
      <c r="AB47" s="57">
        <f t="shared" si="8"/>
        <v>8</v>
      </c>
      <c r="AC47" s="57">
        <f t="shared" si="8"/>
        <v>1</v>
      </c>
      <c r="AD47" s="57">
        <f t="shared" si="8"/>
        <v>1</v>
      </c>
      <c r="AE47" s="57">
        <f t="shared" si="8"/>
        <v>3</v>
      </c>
      <c r="AF47" s="57">
        <f t="shared" si="8"/>
        <v>1</v>
      </c>
      <c r="AG47" s="57">
        <f t="shared" si="8"/>
        <v>6</v>
      </c>
      <c r="AH47" s="57">
        <f t="shared" si="8"/>
        <v>3</v>
      </c>
      <c r="AI47" s="57">
        <f t="shared" si="8"/>
        <v>8</v>
      </c>
      <c r="AJ47" s="57">
        <f t="shared" si="8"/>
        <v>7</v>
      </c>
      <c r="AK47" s="57">
        <f t="shared" si="8"/>
        <v>7</v>
      </c>
      <c r="AL47" s="57" t="str">
        <f t="shared" si="8"/>
        <v>YOK</v>
      </c>
      <c r="AM47" s="57" t="str">
        <f t="shared" si="8"/>
        <v xml:space="preserve"> </v>
      </c>
      <c r="AN47" s="57" t="str">
        <f t="shared" si="8"/>
        <v xml:space="preserve"> </v>
      </c>
      <c r="AO47" s="57" t="str">
        <f t="shared" si="8"/>
        <v xml:space="preserve"> </v>
      </c>
      <c r="AP47" s="57" t="str">
        <f t="shared" si="8"/>
        <v xml:space="preserve"> </v>
      </c>
      <c r="AQ47" s="57" t="str">
        <f t="shared" si="8"/>
        <v xml:space="preserve"> </v>
      </c>
      <c r="AR47" s="57" t="str">
        <f t="shared" si="8"/>
        <v xml:space="preserve"> </v>
      </c>
      <c r="AS47" s="57" t="str">
        <f t="shared" si="8"/>
        <v xml:space="preserve"> </v>
      </c>
      <c r="AT47" s="171"/>
      <c r="AU47" s="172"/>
    </row>
    <row r="48" spans="1:47" ht="30.75" customHeight="1">
      <c r="A48" s="333" t="s">
        <v>34</v>
      </c>
      <c r="B48" s="333"/>
      <c r="C48" s="333"/>
      <c r="D48" s="333"/>
      <c r="E48" s="333"/>
      <c r="F48" s="173">
        <f t="shared" ref="F48:AS48" si="9">IF(COUNTBLANK(F6:F40)=ROWS(F6:F40)," ",IF(F47="YOK",0,100*F47/COUNTA(F6:F40)))</f>
        <v>9.0909090909090917</v>
      </c>
      <c r="G48" s="173">
        <f t="shared" si="9"/>
        <v>18.181818181818183</v>
      </c>
      <c r="H48" s="173">
        <f t="shared" si="9"/>
        <v>0</v>
      </c>
      <c r="I48" s="173">
        <f t="shared" si="9"/>
        <v>36.363636363636367</v>
      </c>
      <c r="J48" s="173">
        <f t="shared" si="9"/>
        <v>0</v>
      </c>
      <c r="K48" s="173">
        <f t="shared" si="9"/>
        <v>54.545454545454547</v>
      </c>
      <c r="L48" s="173">
        <f t="shared" si="9"/>
        <v>27.272727272727273</v>
      </c>
      <c r="M48" s="173">
        <f>IF(COUNTBLANK(M6:M40)=ROWS(M6:M40)," ",IF(M47="YOK",0,100*M47/COUNTA(M6:M40)))</f>
        <v>72.727272727272734</v>
      </c>
      <c r="N48" s="173">
        <f t="shared" si="9"/>
        <v>27.272727272727273</v>
      </c>
      <c r="O48" s="173">
        <f t="shared" si="9"/>
        <v>18.181818181818183</v>
      </c>
      <c r="P48" s="173">
        <f t="shared" si="9"/>
        <v>9.0909090909090917</v>
      </c>
      <c r="Q48" s="173">
        <f t="shared" si="9"/>
        <v>36.363636363636367</v>
      </c>
      <c r="R48" s="173">
        <f t="shared" si="9"/>
        <v>36.363636363636367</v>
      </c>
      <c r="S48" s="173">
        <f t="shared" si="9"/>
        <v>90.909090909090907</v>
      </c>
      <c r="T48" s="173">
        <f t="shared" si="9"/>
        <v>27.272727272727273</v>
      </c>
      <c r="U48" s="173">
        <f t="shared" si="9"/>
        <v>9.0909090909090917</v>
      </c>
      <c r="V48" s="173">
        <f t="shared" si="9"/>
        <v>72.727272727272734</v>
      </c>
      <c r="W48" s="173">
        <f t="shared" si="9"/>
        <v>18.181818181818183</v>
      </c>
      <c r="X48" s="173">
        <f t="shared" si="9"/>
        <v>63.636363636363633</v>
      </c>
      <c r="Y48" s="173">
        <f t="shared" si="9"/>
        <v>9.0909090909090917</v>
      </c>
      <c r="Z48" s="173">
        <f t="shared" si="9"/>
        <v>63.636363636363633</v>
      </c>
      <c r="AA48" s="173">
        <f t="shared" si="9"/>
        <v>90.909090909090907</v>
      </c>
      <c r="AB48" s="173">
        <f t="shared" si="9"/>
        <v>72.727272727272734</v>
      </c>
      <c r="AC48" s="173">
        <f t="shared" si="9"/>
        <v>9.0909090909090917</v>
      </c>
      <c r="AD48" s="173">
        <f t="shared" si="9"/>
        <v>9.0909090909090917</v>
      </c>
      <c r="AE48" s="173">
        <f t="shared" si="9"/>
        <v>27.272727272727273</v>
      </c>
      <c r="AF48" s="173">
        <f t="shared" si="9"/>
        <v>9.0909090909090917</v>
      </c>
      <c r="AG48" s="173">
        <f t="shared" si="9"/>
        <v>54.545454545454547</v>
      </c>
      <c r="AH48" s="173">
        <f t="shared" si="9"/>
        <v>27.272727272727273</v>
      </c>
      <c r="AI48" s="173">
        <f t="shared" si="9"/>
        <v>72.727272727272734</v>
      </c>
      <c r="AJ48" s="173">
        <f t="shared" si="9"/>
        <v>63.636363636363633</v>
      </c>
      <c r="AK48" s="173">
        <f t="shared" si="9"/>
        <v>63.636363636363633</v>
      </c>
      <c r="AL48" s="173">
        <f t="shared" si="9"/>
        <v>0</v>
      </c>
      <c r="AM48" s="173" t="str">
        <f t="shared" si="9"/>
        <v xml:space="preserve"> </v>
      </c>
      <c r="AN48" s="173" t="str">
        <f t="shared" si="9"/>
        <v xml:space="preserve"> </v>
      </c>
      <c r="AO48" s="173" t="str">
        <f t="shared" si="9"/>
        <v xml:space="preserve"> </v>
      </c>
      <c r="AP48" s="173" t="str">
        <f t="shared" si="9"/>
        <v xml:space="preserve"> </v>
      </c>
      <c r="AQ48" s="173" t="str">
        <f t="shared" si="9"/>
        <v xml:space="preserve"> </v>
      </c>
      <c r="AR48" s="173" t="str">
        <f t="shared" si="9"/>
        <v xml:space="preserve"> </v>
      </c>
      <c r="AS48" s="173" t="str">
        <f t="shared" si="9"/>
        <v xml:space="preserve"> </v>
      </c>
      <c r="AT48" s="299"/>
      <c r="AU48" s="300"/>
    </row>
    <row r="49" spans="1:47" ht="10.5" customHeight="1">
      <c r="A49" s="333"/>
      <c r="B49" s="333"/>
      <c r="C49" s="333"/>
      <c r="D49" s="333"/>
      <c r="E49" s="333"/>
      <c r="F49" s="60" t="str">
        <f>IF(F48&lt;&gt;" ","%"," ")</f>
        <v>%</v>
      </c>
      <c r="G49" s="60" t="str">
        <f t="shared" ref="G49:AS49" si="10">IF(G48&lt;&gt;" ","%"," ")</f>
        <v>%</v>
      </c>
      <c r="H49" s="60" t="str">
        <f t="shared" si="10"/>
        <v>%</v>
      </c>
      <c r="I49" s="60" t="str">
        <f t="shared" si="10"/>
        <v>%</v>
      </c>
      <c r="J49" s="60" t="str">
        <f t="shared" si="10"/>
        <v>%</v>
      </c>
      <c r="K49" s="60" t="str">
        <f t="shared" si="10"/>
        <v>%</v>
      </c>
      <c r="L49" s="60" t="str">
        <f t="shared" si="10"/>
        <v>%</v>
      </c>
      <c r="M49" s="60" t="str">
        <f t="shared" si="10"/>
        <v>%</v>
      </c>
      <c r="N49" s="60" t="str">
        <f t="shared" si="10"/>
        <v>%</v>
      </c>
      <c r="O49" s="60" t="str">
        <f t="shared" si="10"/>
        <v>%</v>
      </c>
      <c r="P49" s="60" t="str">
        <f t="shared" si="10"/>
        <v>%</v>
      </c>
      <c r="Q49" s="60" t="str">
        <f t="shared" si="10"/>
        <v>%</v>
      </c>
      <c r="R49" s="60" t="str">
        <f t="shared" si="10"/>
        <v>%</v>
      </c>
      <c r="S49" s="60" t="str">
        <f t="shared" si="10"/>
        <v>%</v>
      </c>
      <c r="T49" s="60" t="str">
        <f t="shared" si="10"/>
        <v>%</v>
      </c>
      <c r="U49" s="60" t="str">
        <f t="shared" si="10"/>
        <v>%</v>
      </c>
      <c r="V49" s="60" t="str">
        <f t="shared" si="10"/>
        <v>%</v>
      </c>
      <c r="W49" s="60" t="str">
        <f t="shared" si="10"/>
        <v>%</v>
      </c>
      <c r="X49" s="60" t="str">
        <f t="shared" si="10"/>
        <v>%</v>
      </c>
      <c r="Y49" s="60" t="str">
        <f t="shared" si="10"/>
        <v>%</v>
      </c>
      <c r="Z49" s="60" t="str">
        <f t="shared" si="10"/>
        <v>%</v>
      </c>
      <c r="AA49" s="60" t="str">
        <f t="shared" si="10"/>
        <v>%</v>
      </c>
      <c r="AB49" s="60" t="str">
        <f t="shared" si="10"/>
        <v>%</v>
      </c>
      <c r="AC49" s="60" t="str">
        <f t="shared" si="10"/>
        <v>%</v>
      </c>
      <c r="AD49" s="60" t="str">
        <f t="shared" si="10"/>
        <v>%</v>
      </c>
      <c r="AE49" s="60" t="str">
        <f t="shared" si="10"/>
        <v>%</v>
      </c>
      <c r="AF49" s="60" t="str">
        <f t="shared" si="10"/>
        <v>%</v>
      </c>
      <c r="AG49" s="60" t="str">
        <f t="shared" si="10"/>
        <v>%</v>
      </c>
      <c r="AH49" s="60" t="str">
        <f t="shared" si="10"/>
        <v>%</v>
      </c>
      <c r="AI49" s="60" t="str">
        <f t="shared" si="10"/>
        <v>%</v>
      </c>
      <c r="AJ49" s="60" t="str">
        <f t="shared" si="10"/>
        <v>%</v>
      </c>
      <c r="AK49" s="60" t="str">
        <f t="shared" si="10"/>
        <v>%</v>
      </c>
      <c r="AL49" s="60" t="str">
        <f t="shared" si="10"/>
        <v>%</v>
      </c>
      <c r="AM49" s="60" t="str">
        <f t="shared" si="10"/>
        <v xml:space="preserve"> </v>
      </c>
      <c r="AN49" s="60" t="str">
        <f t="shared" si="10"/>
        <v xml:space="preserve"> </v>
      </c>
      <c r="AO49" s="60" t="str">
        <f t="shared" si="10"/>
        <v xml:space="preserve"> </v>
      </c>
      <c r="AP49" s="60" t="str">
        <f t="shared" si="10"/>
        <v xml:space="preserve"> </v>
      </c>
      <c r="AQ49" s="60" t="str">
        <f t="shared" si="10"/>
        <v xml:space="preserve"> </v>
      </c>
      <c r="AR49" s="60" t="str">
        <f t="shared" si="10"/>
        <v xml:space="preserve"> </v>
      </c>
      <c r="AS49" s="60" t="str">
        <f t="shared" si="10"/>
        <v xml:space="preserve"> </v>
      </c>
      <c r="AT49" s="299"/>
      <c r="AU49" s="300"/>
    </row>
    <row r="50" spans="1:47" ht="30" customHeight="1">
      <c r="A50" s="338" t="s">
        <v>28</v>
      </c>
      <c r="B50" s="339"/>
      <c r="C50" s="339"/>
      <c r="D50" s="339"/>
      <c r="E50" s="340"/>
      <c r="F50" s="179">
        <f t="shared" ref="F50:AS50" si="11">IF(F4=" "," ",IF(COUNTBLANK(F6:F40)=ROWS(F6:F40)," ",F43*100/F4))</f>
        <v>90.909090909090907</v>
      </c>
      <c r="G50" s="179">
        <f t="shared" si="11"/>
        <v>81.818181818181827</v>
      </c>
      <c r="H50" s="179">
        <f t="shared" si="11"/>
        <v>100</v>
      </c>
      <c r="I50" s="179">
        <f t="shared" si="11"/>
        <v>63.636363636363633</v>
      </c>
      <c r="J50" s="179">
        <f t="shared" si="11"/>
        <v>100</v>
      </c>
      <c r="K50" s="179">
        <f t="shared" si="11"/>
        <v>45.454545454545453</v>
      </c>
      <c r="L50" s="179">
        <f t="shared" si="11"/>
        <v>72.727272727272734</v>
      </c>
      <c r="M50" s="179">
        <f>IF(M4=" "," ",IF(COUNTBLANK(M6:M40)=ROWS(M6:M40)," ",M43*100/M4))</f>
        <v>27.27272727272727</v>
      </c>
      <c r="N50" s="179">
        <f t="shared" si="11"/>
        <v>72.727272727272734</v>
      </c>
      <c r="O50" s="179">
        <f t="shared" si="11"/>
        <v>81.818181818181827</v>
      </c>
      <c r="P50" s="179">
        <f t="shared" si="11"/>
        <v>90.909090909090907</v>
      </c>
      <c r="Q50" s="179">
        <f t="shared" si="11"/>
        <v>63.636363636363633</v>
      </c>
      <c r="R50" s="179">
        <f t="shared" si="11"/>
        <v>63.636363636363633</v>
      </c>
      <c r="S50" s="179">
        <f t="shared" si="11"/>
        <v>9.0909090909090917</v>
      </c>
      <c r="T50" s="179">
        <f t="shared" si="11"/>
        <v>72.727272727272734</v>
      </c>
      <c r="U50" s="179">
        <f t="shared" si="11"/>
        <v>90.909090909090907</v>
      </c>
      <c r="V50" s="179">
        <f t="shared" si="11"/>
        <v>27.27272727272727</v>
      </c>
      <c r="W50" s="179">
        <f t="shared" si="11"/>
        <v>81.818181818181827</v>
      </c>
      <c r="X50" s="179">
        <f t="shared" si="11"/>
        <v>36.363636363636367</v>
      </c>
      <c r="Y50" s="179">
        <f t="shared" si="11"/>
        <v>85.227272727272734</v>
      </c>
      <c r="Z50" s="179">
        <f t="shared" si="11"/>
        <v>36.363636363636367</v>
      </c>
      <c r="AA50" s="179">
        <f t="shared" si="11"/>
        <v>9.0909090909090917</v>
      </c>
      <c r="AB50" s="179">
        <f t="shared" si="11"/>
        <v>27.27272727272727</v>
      </c>
      <c r="AC50" s="179">
        <f t="shared" si="11"/>
        <v>90.909090909090907</v>
      </c>
      <c r="AD50" s="179">
        <f t="shared" si="11"/>
        <v>90.909090909090907</v>
      </c>
      <c r="AE50" s="179">
        <f t="shared" si="11"/>
        <v>72.727272727272734</v>
      </c>
      <c r="AF50" s="179">
        <f t="shared" si="11"/>
        <v>90.909090909090907</v>
      </c>
      <c r="AG50" s="179">
        <f t="shared" si="11"/>
        <v>45.454545454545453</v>
      </c>
      <c r="AH50" s="179">
        <f t="shared" si="11"/>
        <v>72.727272727272734</v>
      </c>
      <c r="AI50" s="179">
        <f t="shared" si="11"/>
        <v>27.27272727272727</v>
      </c>
      <c r="AJ50" s="179">
        <f t="shared" si="11"/>
        <v>36.363636363636367</v>
      </c>
      <c r="AK50" s="179">
        <f t="shared" si="11"/>
        <v>36.363636363636367</v>
      </c>
      <c r="AL50" s="179">
        <f t="shared" si="11"/>
        <v>100</v>
      </c>
      <c r="AM50" s="179" t="str">
        <f t="shared" si="11"/>
        <v xml:space="preserve"> </v>
      </c>
      <c r="AN50" s="179" t="str">
        <f t="shared" si="11"/>
        <v xml:space="preserve"> </v>
      </c>
      <c r="AO50" s="179" t="str">
        <f t="shared" si="11"/>
        <v xml:space="preserve"> </v>
      </c>
      <c r="AP50" s="179" t="str">
        <f t="shared" si="11"/>
        <v xml:space="preserve"> </v>
      </c>
      <c r="AQ50" s="179" t="str">
        <f t="shared" si="11"/>
        <v xml:space="preserve"> </v>
      </c>
      <c r="AR50" s="179" t="str">
        <f t="shared" si="11"/>
        <v xml:space="preserve"> </v>
      </c>
      <c r="AS50" s="179" t="str">
        <f t="shared" si="11"/>
        <v xml:space="preserve"> </v>
      </c>
      <c r="AT50" s="313"/>
      <c r="AU50" s="313"/>
    </row>
    <row r="51" spans="1:47" ht="9.75" customHeight="1">
      <c r="A51" s="341"/>
      <c r="B51" s="342"/>
      <c r="C51" s="342"/>
      <c r="D51" s="342"/>
      <c r="E51" s="343"/>
      <c r="F51" s="180" t="str">
        <f>IF(F50&lt;&gt;" ","%"," ")</f>
        <v>%</v>
      </c>
      <c r="G51" s="180" t="str">
        <f t="shared" ref="G51:AS51" si="12">IF(G50&lt;&gt;" ","%"," ")</f>
        <v>%</v>
      </c>
      <c r="H51" s="180" t="str">
        <f t="shared" si="12"/>
        <v>%</v>
      </c>
      <c r="I51" s="180" t="str">
        <f t="shared" si="12"/>
        <v>%</v>
      </c>
      <c r="J51" s="180" t="str">
        <f t="shared" si="12"/>
        <v>%</v>
      </c>
      <c r="K51" s="180" t="str">
        <f t="shared" si="12"/>
        <v>%</v>
      </c>
      <c r="L51" s="180" t="str">
        <f t="shared" si="12"/>
        <v>%</v>
      </c>
      <c r="M51" s="180" t="str">
        <f t="shared" si="12"/>
        <v>%</v>
      </c>
      <c r="N51" s="180" t="str">
        <f t="shared" si="12"/>
        <v>%</v>
      </c>
      <c r="O51" s="180" t="str">
        <f t="shared" si="12"/>
        <v>%</v>
      </c>
      <c r="P51" s="180" t="str">
        <f t="shared" si="12"/>
        <v>%</v>
      </c>
      <c r="Q51" s="180" t="str">
        <f t="shared" si="12"/>
        <v>%</v>
      </c>
      <c r="R51" s="180" t="str">
        <f t="shared" si="12"/>
        <v>%</v>
      </c>
      <c r="S51" s="180" t="str">
        <f t="shared" si="12"/>
        <v>%</v>
      </c>
      <c r="T51" s="180" t="str">
        <f t="shared" si="12"/>
        <v>%</v>
      </c>
      <c r="U51" s="180" t="str">
        <f t="shared" si="12"/>
        <v>%</v>
      </c>
      <c r="V51" s="180" t="str">
        <f t="shared" si="12"/>
        <v>%</v>
      </c>
      <c r="W51" s="180" t="str">
        <f t="shared" si="12"/>
        <v>%</v>
      </c>
      <c r="X51" s="180" t="str">
        <f t="shared" si="12"/>
        <v>%</v>
      </c>
      <c r="Y51" s="180" t="str">
        <f t="shared" si="12"/>
        <v>%</v>
      </c>
      <c r="Z51" s="180" t="str">
        <f t="shared" si="12"/>
        <v>%</v>
      </c>
      <c r="AA51" s="180" t="str">
        <f t="shared" si="12"/>
        <v>%</v>
      </c>
      <c r="AB51" s="180" t="str">
        <f t="shared" si="12"/>
        <v>%</v>
      </c>
      <c r="AC51" s="180" t="str">
        <f t="shared" si="12"/>
        <v>%</v>
      </c>
      <c r="AD51" s="180" t="str">
        <f t="shared" si="12"/>
        <v>%</v>
      </c>
      <c r="AE51" s="180" t="str">
        <f t="shared" si="12"/>
        <v>%</v>
      </c>
      <c r="AF51" s="180" t="str">
        <f t="shared" si="12"/>
        <v>%</v>
      </c>
      <c r="AG51" s="180" t="str">
        <f t="shared" si="12"/>
        <v>%</v>
      </c>
      <c r="AH51" s="180" t="str">
        <f t="shared" si="12"/>
        <v>%</v>
      </c>
      <c r="AI51" s="180" t="str">
        <f t="shared" si="12"/>
        <v>%</v>
      </c>
      <c r="AJ51" s="180" t="str">
        <f t="shared" si="12"/>
        <v>%</v>
      </c>
      <c r="AK51" s="180" t="str">
        <f t="shared" si="12"/>
        <v>%</v>
      </c>
      <c r="AL51" s="180" t="str">
        <f t="shared" si="12"/>
        <v>%</v>
      </c>
      <c r="AM51" s="180" t="str">
        <f t="shared" si="12"/>
        <v xml:space="preserve"> </v>
      </c>
      <c r="AN51" s="180" t="str">
        <f t="shared" si="12"/>
        <v xml:space="preserve"> </v>
      </c>
      <c r="AO51" s="180" t="str">
        <f t="shared" si="12"/>
        <v xml:space="preserve"> </v>
      </c>
      <c r="AP51" s="180" t="str">
        <f t="shared" si="12"/>
        <v xml:space="preserve"> </v>
      </c>
      <c r="AQ51" s="180" t="str">
        <f t="shared" si="12"/>
        <v xml:space="preserve"> </v>
      </c>
      <c r="AR51" s="180" t="str">
        <f t="shared" si="12"/>
        <v xml:space="preserve"> </v>
      </c>
      <c r="AS51" s="180" t="str">
        <f t="shared" si="12"/>
        <v xml:space="preserve"> </v>
      </c>
      <c r="AT51" s="314"/>
      <c r="AU51" s="314"/>
    </row>
    <row r="52" spans="1:47" ht="9.75" customHeight="1">
      <c r="A52" s="63"/>
      <c r="B52" s="63"/>
      <c r="C52" s="63"/>
      <c r="D52" s="63"/>
      <c r="E52" s="63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5"/>
      <c r="AU52" s="65"/>
    </row>
    <row r="53" spans="1:47" ht="9.75" customHeight="1">
      <c r="A53" s="63"/>
      <c r="B53" s="63"/>
      <c r="C53" s="63"/>
      <c r="D53" s="63"/>
      <c r="E53" s="63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5"/>
      <c r="AU53" s="65"/>
    </row>
    <row r="54" spans="1:47" ht="9.75" customHeight="1">
      <c r="A54" s="63"/>
      <c r="B54" s="63"/>
      <c r="C54" s="63"/>
      <c r="D54" s="63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5"/>
      <c r="AU54" s="65"/>
    </row>
    <row r="55" spans="1:47" ht="9.75" customHeight="1">
      <c r="A55" s="63"/>
      <c r="B55" s="63"/>
      <c r="C55" s="63"/>
      <c r="D55" s="63"/>
      <c r="E55" s="63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5"/>
      <c r="AU55" s="65"/>
    </row>
    <row r="56" spans="1:47" ht="9.75" customHeight="1">
      <c r="A56" s="63"/>
      <c r="B56" s="63"/>
      <c r="C56" s="63"/>
      <c r="D56" s="63"/>
      <c r="E56" s="63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5"/>
      <c r="AU56" s="65"/>
    </row>
    <row r="57" spans="1:47" ht="9.75" customHeight="1">
      <c r="A57" s="63"/>
      <c r="B57" s="63"/>
      <c r="C57" s="63"/>
      <c r="D57" s="63"/>
      <c r="E57" s="63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5"/>
      <c r="AU57" s="65"/>
    </row>
    <row r="58" spans="1:47" ht="9.75" customHeight="1">
      <c r="A58" s="63"/>
      <c r="B58" s="63"/>
      <c r="C58" s="63"/>
      <c r="D58" s="63"/>
      <c r="E58" s="63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5"/>
      <c r="AU58" s="65"/>
    </row>
    <row r="59" spans="1:47" ht="9.75" customHeight="1">
      <c r="A59" s="63"/>
      <c r="B59" s="63"/>
      <c r="C59" s="63"/>
      <c r="D59" s="63"/>
      <c r="E59" s="63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5"/>
      <c r="AU59" s="65"/>
    </row>
    <row r="60" spans="1:47" ht="9.75" customHeight="1">
      <c r="A60" s="63"/>
      <c r="B60" s="63"/>
      <c r="C60" s="63"/>
      <c r="D60" s="63"/>
      <c r="E60" s="63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5"/>
      <c r="AU60" s="65"/>
    </row>
    <row r="61" spans="1:47" ht="9.75" customHeight="1">
      <c r="A61" s="63"/>
      <c r="B61" s="63"/>
      <c r="C61" s="63"/>
      <c r="D61" s="63"/>
      <c r="E61" s="63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5"/>
      <c r="AU61" s="65"/>
    </row>
    <row r="62" spans="1:47" ht="9.75" customHeight="1">
      <c r="A62" s="63"/>
      <c r="B62" s="63"/>
      <c r="C62" s="63"/>
      <c r="D62" s="63"/>
      <c r="E62" s="63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5"/>
      <c r="AU62" s="65"/>
    </row>
    <row r="63" spans="1:47" ht="9.75" customHeight="1">
      <c r="A63" s="63"/>
      <c r="B63" s="63"/>
      <c r="C63" s="63"/>
      <c r="D63" s="63"/>
      <c r="E63" s="63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5"/>
      <c r="AU63" s="65"/>
    </row>
    <row r="64" spans="1:47" ht="9.75" customHeight="1">
      <c r="A64" s="63"/>
      <c r="B64" s="63"/>
      <c r="C64" s="63"/>
      <c r="D64" s="63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5"/>
      <c r="AU64" s="65"/>
    </row>
    <row r="65" spans="1:47" ht="9.75" customHeight="1">
      <c r="A65" s="63"/>
      <c r="B65" s="63"/>
      <c r="C65" s="63"/>
      <c r="D65" s="63"/>
      <c r="E65" s="63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5"/>
      <c r="AU65" s="65"/>
    </row>
    <row r="66" spans="1:47" ht="9.75" customHeight="1">
      <c r="A66" s="63"/>
      <c r="B66" s="63"/>
      <c r="C66" s="63"/>
      <c r="D66" s="63"/>
      <c r="E66" s="63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5"/>
      <c r="AU66" s="65"/>
    </row>
    <row r="67" spans="1:47" ht="9.75" customHeight="1">
      <c r="A67" s="63"/>
      <c r="B67" s="63"/>
      <c r="C67" s="63"/>
      <c r="D67" s="63"/>
      <c r="E67" s="63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5"/>
      <c r="AU67" s="65"/>
    </row>
    <row r="68" spans="1:47" ht="9.75" customHeight="1">
      <c r="A68" s="63"/>
      <c r="B68" s="63"/>
      <c r="C68" s="63"/>
      <c r="D68" s="63"/>
      <c r="E68" s="63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5"/>
      <c r="AU68" s="65"/>
    </row>
    <row r="69" spans="1:47" ht="9.75" customHeight="1">
      <c r="A69" s="66"/>
      <c r="B69" s="66"/>
      <c r="C69" s="66"/>
      <c r="D69" s="66"/>
      <c r="E69" s="66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8"/>
      <c r="AU69" s="68"/>
    </row>
    <row r="70" spans="1:47" ht="6.75" customHeight="1">
      <c r="A70" s="66"/>
      <c r="B70" s="66"/>
      <c r="C70" s="66"/>
      <c r="D70" s="66"/>
      <c r="E70" s="66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8"/>
      <c r="AU70" s="68"/>
    </row>
    <row r="71" spans="1:47" ht="12.75" customHeight="1">
      <c r="A71" s="66"/>
      <c r="B71" s="66"/>
      <c r="C71" s="66"/>
      <c r="D71" s="66"/>
      <c r="E71" s="66"/>
      <c r="F71" s="67"/>
      <c r="G71" s="67"/>
      <c r="H71" s="67"/>
      <c r="I71" s="67"/>
      <c r="J71" s="67"/>
      <c r="K71" s="67"/>
      <c r="L71" s="318" t="s">
        <v>55</v>
      </c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 t="s">
        <v>53</v>
      </c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</row>
    <row r="72" spans="1:47" ht="12" customHeight="1">
      <c r="A72" s="330" t="s">
        <v>59</v>
      </c>
      <c r="B72" s="331"/>
      <c r="C72" s="331"/>
      <c r="D72" s="331"/>
      <c r="E72" s="331"/>
      <c r="F72" s="331"/>
      <c r="G72" s="331"/>
      <c r="H72" s="331"/>
      <c r="I72" s="331"/>
      <c r="J72" s="331"/>
      <c r="K72" s="332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70"/>
      <c r="AU72" s="68"/>
    </row>
    <row r="73" spans="1:47" ht="14.1" customHeight="1">
      <c r="A73" s="328" t="s">
        <v>36</v>
      </c>
      <c r="B73" s="328"/>
      <c r="C73" s="328"/>
      <c r="D73" s="71" t="s">
        <v>138</v>
      </c>
      <c r="E73" s="181">
        <f>IF(COUNTIF(AU6:AU40," ")=ROWS(AU6:AU40)," ",COUNTIF(AU6:AU40,"Pekiyi"))</f>
        <v>0</v>
      </c>
      <c r="F73" s="352" t="str">
        <f t="shared" ref="F73:F78" si="13">IF(E73&lt;&gt;" ","KİŞİ"," ")</f>
        <v>KİŞİ</v>
      </c>
      <c r="G73" s="352"/>
      <c r="H73" s="72" t="str">
        <f>IF(E73=" "," ","%")</f>
        <v>%</v>
      </c>
      <c r="I73" s="344">
        <f>IF(E73=" "," ",100*E73/E78)</f>
        <v>0</v>
      </c>
      <c r="J73" s="344"/>
      <c r="K73" s="345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70"/>
      <c r="AU73" s="68"/>
    </row>
    <row r="74" spans="1:47" ht="14.1" customHeight="1">
      <c r="A74" s="328" t="s">
        <v>146</v>
      </c>
      <c r="B74" s="328"/>
      <c r="C74" s="328"/>
      <c r="D74" s="71" t="s">
        <v>139</v>
      </c>
      <c r="E74" s="181">
        <f>IF(COUNTIF(AU6:AU40," ")=ROWS(AU6:AU40)," ",COUNTIF(AU6:AU40,"İyi"))</f>
        <v>4</v>
      </c>
      <c r="F74" s="352" t="str">
        <f t="shared" si="13"/>
        <v>KİŞİ</v>
      </c>
      <c r="G74" s="352"/>
      <c r="H74" s="72" t="str">
        <f>IF(E73=" "," ","%")</f>
        <v>%</v>
      </c>
      <c r="I74" s="344">
        <f>IF(E74=" "," ",100*E74/E78)</f>
        <v>36.363636363636367</v>
      </c>
      <c r="J74" s="344"/>
      <c r="K74" s="345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318"/>
      <c r="AG74" s="318"/>
      <c r="AH74" s="318"/>
      <c r="AI74" s="318"/>
      <c r="AJ74" s="318"/>
      <c r="AK74" s="318"/>
      <c r="AL74" s="318"/>
      <c r="AM74" s="318"/>
      <c r="AN74" s="318"/>
      <c r="AO74" s="174"/>
      <c r="AP74" s="174"/>
      <c r="AQ74" s="174"/>
      <c r="AR74" s="174"/>
      <c r="AS74" s="174"/>
      <c r="AT74" s="70"/>
      <c r="AU74" s="68"/>
    </row>
    <row r="75" spans="1:47" ht="14.1" customHeight="1">
      <c r="A75" s="328" t="s">
        <v>145</v>
      </c>
      <c r="B75" s="328"/>
      <c r="C75" s="328"/>
      <c r="D75" s="71" t="s">
        <v>140</v>
      </c>
      <c r="E75" s="181">
        <f>IF(COUNTIF(AU6:AU40," ")=ROWS(AU6:AU40)," ",COUNTIF(AU6:AU40,"Orta"))</f>
        <v>3</v>
      </c>
      <c r="F75" s="352" t="str">
        <f t="shared" si="13"/>
        <v>KİŞİ</v>
      </c>
      <c r="G75" s="352"/>
      <c r="H75" s="72" t="str">
        <f>IF(E73=" "," ","%")</f>
        <v>%</v>
      </c>
      <c r="I75" s="344">
        <f>IF(E75=" "," ",100*E75/E78)</f>
        <v>27.272727272727273</v>
      </c>
      <c r="J75" s="344"/>
      <c r="K75" s="345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68"/>
      <c r="AU75" s="68"/>
    </row>
    <row r="76" spans="1:47" ht="14.1" customHeight="1">
      <c r="A76" s="328" t="s">
        <v>144</v>
      </c>
      <c r="B76" s="328"/>
      <c r="C76" s="328"/>
      <c r="D76" s="71" t="s">
        <v>141</v>
      </c>
      <c r="E76" s="181">
        <f>IF(COUNTIF(AU6:AU40," ")=ROWS(AU6:AU40)," ",COUNTIF(AU6:AU40,"Geçer"))</f>
        <v>4</v>
      </c>
      <c r="F76" s="352" t="str">
        <f t="shared" si="13"/>
        <v>KİŞİ</v>
      </c>
      <c r="G76" s="352"/>
      <c r="H76" s="72" t="str">
        <f>IF(E73=" "," ","%")</f>
        <v>%</v>
      </c>
      <c r="I76" s="344">
        <f>IF(E76=" "," ",100*E76/E78)</f>
        <v>36.363636363636367</v>
      </c>
      <c r="J76" s="344"/>
      <c r="K76" s="345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68"/>
      <c r="AU76" s="68"/>
    </row>
    <row r="77" spans="1:47" ht="14.1" customHeight="1">
      <c r="A77" s="328" t="s">
        <v>143</v>
      </c>
      <c r="B77" s="328"/>
      <c r="C77" s="328"/>
      <c r="D77" s="182" t="s">
        <v>142</v>
      </c>
      <c r="E77" s="181">
        <f>IF(COUNTIF(AU6:AU40," ")=ROWS(AU6:AU40)," ",COUNTIF(AU6:AU40,"Geçmez"))</f>
        <v>0</v>
      </c>
      <c r="F77" s="352" t="str">
        <f t="shared" si="13"/>
        <v>KİŞİ</v>
      </c>
      <c r="G77" s="352"/>
      <c r="H77" s="72" t="str">
        <f>IF(E73=" "," ","%")</f>
        <v>%</v>
      </c>
      <c r="I77" s="344">
        <f>IF(E77=" "," ",100*E77/E78)</f>
        <v>0</v>
      </c>
      <c r="J77" s="344"/>
      <c r="K77" s="345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68"/>
      <c r="AU77" s="68"/>
    </row>
    <row r="78" spans="1:47" ht="14.1" customHeight="1">
      <c r="A78" s="329" t="s">
        <v>37</v>
      </c>
      <c r="B78" s="329"/>
      <c r="C78" s="329"/>
      <c r="D78" s="329"/>
      <c r="E78" s="181">
        <f>IF(SUM(E73:E77)=0," ",SUM(E73:E77))</f>
        <v>11</v>
      </c>
      <c r="F78" s="326" t="str">
        <f t="shared" si="13"/>
        <v>KİŞİ</v>
      </c>
      <c r="G78" s="353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8"/>
      <c r="AU78" s="68"/>
    </row>
    <row r="79" spans="1:47" ht="12" customHeight="1">
      <c r="A79" s="66"/>
      <c r="B79" s="66"/>
      <c r="C79" s="66"/>
      <c r="D79" s="66"/>
      <c r="E79" s="66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8"/>
      <c r="AU79" s="68"/>
    </row>
    <row r="80" spans="1:47" ht="14.25" customHeight="1">
      <c r="A80" s="66"/>
      <c r="B80" s="66"/>
      <c r="C80" s="66"/>
      <c r="D80" s="66"/>
      <c r="E80" s="66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8"/>
      <c r="AU80" s="68"/>
    </row>
    <row r="81" spans="1:47">
      <c r="A81" s="325" t="s">
        <v>38</v>
      </c>
      <c r="B81" s="325"/>
      <c r="C81" s="325"/>
      <c r="D81" s="75">
        <f>IF(COUNTIF(AT6:AT40," ")=ROWS(AT6:AT40)," ",LARGE(AT6:AT40,1))</f>
        <v>81</v>
      </c>
      <c r="E81" s="321"/>
      <c r="F81" s="322"/>
      <c r="G81" s="322"/>
      <c r="H81" s="322"/>
      <c r="I81" s="322"/>
      <c r="J81" s="322"/>
      <c r="K81" s="322"/>
      <c r="L81" s="175"/>
      <c r="M81" s="318" t="s">
        <v>54</v>
      </c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67"/>
      <c r="AG81" s="76"/>
      <c r="AH81" s="76"/>
      <c r="AI81" s="76"/>
      <c r="AJ81" s="76"/>
      <c r="AK81" s="76"/>
      <c r="AL81" s="76"/>
      <c r="AM81" s="76"/>
      <c r="AN81" s="76"/>
      <c r="AO81" s="76"/>
      <c r="AP81" s="174"/>
      <c r="AQ81" s="76"/>
      <c r="AR81" s="76"/>
      <c r="AS81" s="76"/>
      <c r="AT81" s="76"/>
      <c r="AU81" s="76"/>
    </row>
    <row r="82" spans="1:47" ht="12" customHeight="1">
      <c r="A82" s="325" t="s">
        <v>39</v>
      </c>
      <c r="B82" s="325"/>
      <c r="C82" s="325"/>
      <c r="D82" s="75">
        <f>IF(COUNTIF(AT6:AT27," ")=ROWS(AT6:AT27)," ",SMALL(AT6:AT27,1))</f>
        <v>53</v>
      </c>
      <c r="E82" s="321"/>
      <c r="F82" s="322"/>
      <c r="G82" s="322"/>
      <c r="H82" s="322"/>
      <c r="I82" s="322"/>
      <c r="J82" s="322"/>
      <c r="K82" s="322"/>
      <c r="L82" s="175"/>
      <c r="M82" s="17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76"/>
      <c r="AH82" s="76"/>
      <c r="AI82" s="76"/>
      <c r="AJ82" s="76"/>
      <c r="AK82" s="76"/>
      <c r="AL82" s="76"/>
      <c r="AM82" s="76"/>
      <c r="AN82" s="76"/>
      <c r="AO82" s="76"/>
      <c r="AP82" s="1"/>
      <c r="AQ82" s="76"/>
      <c r="AR82" s="76"/>
      <c r="AS82" s="76"/>
      <c r="AT82" s="76"/>
      <c r="AU82" s="76"/>
    </row>
    <row r="83" spans="1:47" ht="15" customHeight="1">
      <c r="A83" s="325" t="s">
        <v>40</v>
      </c>
      <c r="B83" s="325"/>
      <c r="C83" s="325"/>
      <c r="D83" s="177">
        <f>AT43</f>
        <v>65.818181818181813</v>
      </c>
      <c r="E83" s="323"/>
      <c r="F83" s="324"/>
      <c r="G83" s="324"/>
      <c r="H83" s="324"/>
      <c r="I83" s="324"/>
      <c r="J83" s="324"/>
      <c r="K83" s="324"/>
      <c r="L83" s="176"/>
      <c r="M83" s="176"/>
      <c r="N83" s="10"/>
      <c r="O83" s="10"/>
      <c r="P83" s="10"/>
      <c r="Q83" s="10"/>
      <c r="R83" s="10"/>
      <c r="S83" s="10"/>
      <c r="T83" s="10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358" t="s">
        <v>44</v>
      </c>
      <c r="AH83" s="359"/>
      <c r="AI83" s="359"/>
      <c r="AJ83" s="359"/>
      <c r="AK83" s="359"/>
      <c r="AL83" s="359"/>
      <c r="AM83" s="359"/>
      <c r="AN83" s="359"/>
      <c r="AO83" s="360"/>
      <c r="AP83" s="12"/>
      <c r="AQ83" s="358" t="s">
        <v>46</v>
      </c>
      <c r="AR83" s="359"/>
      <c r="AS83" s="359"/>
      <c r="AT83" s="359"/>
      <c r="AU83" s="360"/>
    </row>
    <row r="84" spans="1:47" ht="15" customHeight="1">
      <c r="A84" s="79"/>
      <c r="B84" s="79"/>
      <c r="C84" s="79"/>
      <c r="D84" s="80"/>
      <c r="E84" s="176"/>
      <c r="F84" s="80"/>
      <c r="G84" s="80"/>
      <c r="H84" s="80"/>
      <c r="I84" s="80"/>
      <c r="J84" s="80"/>
      <c r="K84" s="80"/>
      <c r="L84" s="80"/>
      <c r="M84" s="80"/>
      <c r="N84" s="10"/>
      <c r="O84" s="10"/>
      <c r="P84" s="10"/>
      <c r="Q84" s="10"/>
      <c r="R84" s="10"/>
      <c r="S84" s="10"/>
      <c r="T84" s="10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361">
        <f ca="1">TODAY()</f>
        <v>42844</v>
      </c>
      <c r="AH84" s="362"/>
      <c r="AI84" s="362"/>
      <c r="AJ84" s="362"/>
      <c r="AK84" s="362"/>
      <c r="AL84" s="362"/>
      <c r="AM84" s="362"/>
      <c r="AN84" s="362"/>
      <c r="AO84" s="363"/>
      <c r="AP84" s="11"/>
      <c r="AQ84" s="364" t="str">
        <f ca="1">CONCATENATE("…. / …. /",YEAR(TODAY()))</f>
        <v>…. / …. /2017</v>
      </c>
      <c r="AR84" s="362"/>
      <c r="AS84" s="362"/>
      <c r="AT84" s="362"/>
      <c r="AU84" s="363"/>
    </row>
    <row r="85" spans="1:47" ht="12" customHeight="1">
      <c r="A85" s="319" t="s">
        <v>41</v>
      </c>
      <c r="B85" s="320"/>
      <c r="C85" s="320"/>
      <c r="D85" s="320"/>
      <c r="E85" s="81">
        <f>IF(COUNTIF(AT6:AT40," ")=ROWS(AT6:AT40)," ",SUM(E73:E76))</f>
        <v>11</v>
      </c>
      <c r="F85" s="326" t="str">
        <f>IF(E85&lt;&gt;" ","KİŞİ"," ")</f>
        <v>KİŞİ</v>
      </c>
      <c r="G85" s="327"/>
      <c r="H85" s="81" t="str">
        <f>IF(I85=" "," ","%")</f>
        <v>%</v>
      </c>
      <c r="I85" s="350">
        <f>IF(E85=" "," ",100*E85/E78)</f>
        <v>100</v>
      </c>
      <c r="J85" s="351"/>
      <c r="K85" s="351"/>
      <c r="L85" s="82"/>
      <c r="M85" s="82"/>
      <c r="N85" s="13"/>
      <c r="O85" s="13"/>
      <c r="P85" s="13"/>
      <c r="Q85" s="13"/>
      <c r="R85" s="13"/>
      <c r="S85" s="13"/>
      <c r="T85" s="13"/>
      <c r="U85" s="13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315" t="str">
        <f>'K. Bilgiler'!H18</f>
        <v>HAKAN ÖNER</v>
      </c>
      <c r="AH85" s="316"/>
      <c r="AI85" s="316"/>
      <c r="AJ85" s="316"/>
      <c r="AK85" s="316"/>
      <c r="AL85" s="316"/>
      <c r="AM85" s="316"/>
      <c r="AN85" s="316"/>
      <c r="AO85" s="317"/>
      <c r="AP85" s="14"/>
      <c r="AQ85" s="307" t="str">
        <f>'K. Bilgiler'!H22</f>
        <v>ŞERİF ÇAKIR</v>
      </c>
      <c r="AR85" s="308"/>
      <c r="AS85" s="308"/>
      <c r="AT85" s="308"/>
      <c r="AU85" s="309"/>
    </row>
    <row r="86" spans="1:47" ht="12" customHeight="1">
      <c r="A86" s="319" t="s">
        <v>42</v>
      </c>
      <c r="B86" s="320"/>
      <c r="C86" s="320"/>
      <c r="D86" s="320"/>
      <c r="E86" s="81">
        <f>IF(COUNTIF(AT6:AT40," ")=ROWS(AT6:AT40)," ",SUM(E77:E77))</f>
        <v>0</v>
      </c>
      <c r="F86" s="326" t="str">
        <f>IF(E86&lt;&gt;" ","KİŞİ"," ")</f>
        <v>KİŞİ</v>
      </c>
      <c r="G86" s="327"/>
      <c r="H86" s="81" t="str">
        <f>IF(I86=" "," ","%")</f>
        <v>%</v>
      </c>
      <c r="I86" s="350">
        <f>IF(E86=" "," ",100*E86/E78)</f>
        <v>0</v>
      </c>
      <c r="J86" s="351"/>
      <c r="K86" s="351"/>
      <c r="L86" s="82"/>
      <c r="M86" s="82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301" t="str">
        <f>'K. Bilgiler'!H20</f>
        <v>Türk Dili ve Edebiyatı</v>
      </c>
      <c r="AH86" s="302"/>
      <c r="AI86" s="302"/>
      <c r="AJ86" s="302"/>
      <c r="AK86" s="302"/>
      <c r="AL86" s="302"/>
      <c r="AM86" s="302"/>
      <c r="AN86" s="302"/>
      <c r="AO86" s="303"/>
      <c r="AP86" s="13"/>
      <c r="AQ86" s="307" t="s">
        <v>47</v>
      </c>
      <c r="AR86" s="308"/>
      <c r="AS86" s="308"/>
      <c r="AT86" s="308"/>
      <c r="AU86" s="309"/>
    </row>
    <row r="87" spans="1:47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304"/>
      <c r="AH87" s="305"/>
      <c r="AI87" s="305"/>
      <c r="AJ87" s="305"/>
      <c r="AK87" s="305"/>
      <c r="AL87" s="305"/>
      <c r="AM87" s="305"/>
      <c r="AN87" s="305"/>
      <c r="AO87" s="306"/>
      <c r="AP87" s="84"/>
      <c r="AQ87" s="310"/>
      <c r="AR87" s="311"/>
      <c r="AS87" s="311"/>
      <c r="AT87" s="311"/>
      <c r="AU87" s="312"/>
    </row>
    <row r="89" spans="1:47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6" spans="1:47">
      <c r="D96" s="43"/>
    </row>
  </sheetData>
  <sheetProtection selectLockedCells="1"/>
  <mergeCells count="100">
    <mergeCell ref="C11:E11"/>
    <mergeCell ref="A1:AP1"/>
    <mergeCell ref="AQ1:AU2"/>
    <mergeCell ref="A2:AP2"/>
    <mergeCell ref="A3:E3"/>
    <mergeCell ref="AT3:AU3"/>
    <mergeCell ref="A4:E4"/>
    <mergeCell ref="AU4:AU5"/>
    <mergeCell ref="C5:E5"/>
    <mergeCell ref="C6:E6"/>
    <mergeCell ref="C7:E7"/>
    <mergeCell ref="C8:E8"/>
    <mergeCell ref="C9:E9"/>
    <mergeCell ref="C10:E10"/>
    <mergeCell ref="C23:E23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A43:E43"/>
    <mergeCell ref="A44:E44"/>
    <mergeCell ref="A45:E46"/>
    <mergeCell ref="C35:E35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A41:E41"/>
    <mergeCell ref="A42:E42"/>
    <mergeCell ref="C36:E36"/>
    <mergeCell ref="C37:E37"/>
    <mergeCell ref="C38:E38"/>
    <mergeCell ref="C39:E39"/>
    <mergeCell ref="C40:E40"/>
    <mergeCell ref="AT45:AT46"/>
    <mergeCell ref="AU45:AU46"/>
    <mergeCell ref="A48:E49"/>
    <mergeCell ref="AT48:AT49"/>
    <mergeCell ref="AU48:AU49"/>
    <mergeCell ref="A47:E47"/>
    <mergeCell ref="A50:E51"/>
    <mergeCell ref="AT50:AT51"/>
    <mergeCell ref="AU50:AU51"/>
    <mergeCell ref="L71:AF71"/>
    <mergeCell ref="AG71:AU71"/>
    <mergeCell ref="A72:K72"/>
    <mergeCell ref="A73:C73"/>
    <mergeCell ref="F73:G73"/>
    <mergeCell ref="I73:K73"/>
    <mergeCell ref="A74:C74"/>
    <mergeCell ref="F74:G74"/>
    <mergeCell ref="I74:K74"/>
    <mergeCell ref="AF74:AN74"/>
    <mergeCell ref="A75:C75"/>
    <mergeCell ref="F75:G75"/>
    <mergeCell ref="I75:K75"/>
    <mergeCell ref="A82:C82"/>
    <mergeCell ref="E82:K82"/>
    <mergeCell ref="A76:C76"/>
    <mergeCell ref="F76:G76"/>
    <mergeCell ref="I76:K76"/>
    <mergeCell ref="A77:C77"/>
    <mergeCell ref="F77:G77"/>
    <mergeCell ref="I77:K77"/>
    <mergeCell ref="A78:D78"/>
    <mergeCell ref="F78:G78"/>
    <mergeCell ref="A81:C81"/>
    <mergeCell ref="E81:K81"/>
    <mergeCell ref="M81:AE81"/>
    <mergeCell ref="A83:C83"/>
    <mergeCell ref="E83:K83"/>
    <mergeCell ref="AG83:AO83"/>
    <mergeCell ref="AQ83:AU83"/>
    <mergeCell ref="AG84:AO84"/>
    <mergeCell ref="AQ84:AU84"/>
    <mergeCell ref="AQ87:AU87"/>
    <mergeCell ref="A85:D85"/>
    <mergeCell ref="F85:G85"/>
    <mergeCell ref="I85:K85"/>
    <mergeCell ref="AG85:AO85"/>
    <mergeCell ref="AQ85:AU85"/>
    <mergeCell ref="A86:D86"/>
    <mergeCell ref="F86:G86"/>
    <mergeCell ref="I86:K86"/>
    <mergeCell ref="AG86:AO87"/>
    <mergeCell ref="AQ86:AU86"/>
  </mergeCells>
  <conditionalFormatting sqref="F50:AS50">
    <cfRule type="cellIs" dxfId="36" priority="1" stopIfTrue="1" operator="lessThan">
      <formula>50</formula>
    </cfRule>
  </conditionalFormatting>
  <dataValidations count="2">
    <dataValidation allowBlank="1" showInputMessage="1" showErrorMessage="1" prompt="Sorunun konusunu giriniz." sqref="F3:AS3"/>
    <dataValidation allowBlank="1" showInputMessage="1" showErrorMessage="1" prompt="Öğrencinin sorudan aldığı puan değerini giriniz." sqref="AM6:AS40 F6:AL6 F8:AL10 F13:AL17 F18:AL40"/>
  </dataValidations>
  <printOptions horizontalCentered="1"/>
  <pageMargins left="0.27559055118110237" right="0.19685039370078741" top="0.19685039370078741" bottom="0.11811023622047245" header="0.23622047244094491" footer="0.1574803149606299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AU96"/>
  <sheetViews>
    <sheetView zoomScaleNormal="100" workbookViewId="0">
      <selection activeCell="C6" sqref="C6:E6"/>
    </sheetView>
  </sheetViews>
  <sheetFormatPr defaultRowHeight="12.75"/>
  <cols>
    <col min="1" max="1" width="3.85546875" style="4" customWidth="1"/>
    <col min="2" max="2" width="5.7109375" style="4" customWidth="1"/>
    <col min="3" max="4" width="8.7109375" style="4" customWidth="1"/>
    <col min="5" max="5" width="3.42578125" style="4" customWidth="1"/>
    <col min="6" max="45" width="2.42578125" style="4" customWidth="1"/>
    <col min="46" max="46" width="7.7109375" style="4" customWidth="1"/>
    <col min="47" max="47" width="8.28515625" style="4" customWidth="1"/>
    <col min="48" max="16384" width="9.140625" style="4"/>
  </cols>
  <sheetData>
    <row r="1" spans="1:47" ht="17.25" customHeight="1">
      <c r="A1" s="355" t="str">
        <f>'K. Bilgiler'!H14&amp;" EĞİTİM ÖĞRETİM YILI "&amp;'K. Bilgiler'!H6</f>
        <v>2016-2017 EĞİTİM ÖĞRETİM YILI ZEHRA ŞELALE ANADOLU LİSESİ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7"/>
      <c r="AQ1" s="354">
        <f ca="1">TODAY()</f>
        <v>42844</v>
      </c>
      <c r="AR1" s="354"/>
      <c r="AS1" s="354"/>
      <c r="AT1" s="354"/>
      <c r="AU1" s="354"/>
    </row>
    <row r="2" spans="1:47" ht="16.5" customHeight="1">
      <c r="A2" s="372" t="str">
        <f>'K. Bilgiler'!H10&amp;" / "&amp;'K. Bilgiler'!H12&amp;" SINIFI "&amp;'K. Bilgiler'!H8&amp;" DERSİ "&amp;'K. Bilgiler'!H16&amp;" DÖNEM 3. SINAV ANALİZİ"</f>
        <v>9 / A SINIFI Türk Dili ve Edebiyatı DERSİ I. DÖNEM DÖNEM 3. SINAV ANALİZİ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54"/>
      <c r="AR2" s="354"/>
      <c r="AS2" s="354"/>
      <c r="AT2" s="354"/>
      <c r="AU2" s="354"/>
    </row>
    <row r="3" spans="1:47" ht="84.95" customHeight="1">
      <c r="A3" s="365" t="s">
        <v>75</v>
      </c>
      <c r="B3" s="366"/>
      <c r="C3" s="366"/>
      <c r="D3" s="366"/>
      <c r="E3" s="367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1"/>
      <c r="AR3" s="151"/>
      <c r="AS3" s="151"/>
      <c r="AT3" s="368"/>
      <c r="AU3" s="369"/>
    </row>
    <row r="4" spans="1:47" ht="12.75" customHeight="1">
      <c r="A4" s="370" t="s">
        <v>27</v>
      </c>
      <c r="B4" s="370"/>
      <c r="C4" s="370"/>
      <c r="D4" s="370"/>
      <c r="E4" s="370"/>
      <c r="F4" s="18" t="str">
        <f>IF('NOT Baremi'!E19=0," ",'NOT Baremi'!E19)</f>
        <v xml:space="preserve"> </v>
      </c>
      <c r="G4" s="18" t="str">
        <f>IF('NOT Baremi'!F19=0," ",'NOT Baremi'!F19)</f>
        <v xml:space="preserve"> </v>
      </c>
      <c r="H4" s="18" t="str">
        <f>IF('NOT Baremi'!G19=0," ",'NOT Baremi'!G19)</f>
        <v xml:space="preserve"> </v>
      </c>
      <c r="I4" s="18" t="str">
        <f>IF('NOT Baremi'!H19=0," ",'NOT Baremi'!H19)</f>
        <v xml:space="preserve"> </v>
      </c>
      <c r="J4" s="18" t="str">
        <f>IF('NOT Baremi'!I19=0," ",'NOT Baremi'!I19)</f>
        <v xml:space="preserve"> </v>
      </c>
      <c r="K4" s="18" t="str">
        <f>IF('NOT Baremi'!J19=0," ",'NOT Baremi'!J19)</f>
        <v xml:space="preserve"> </v>
      </c>
      <c r="L4" s="18" t="str">
        <f>IF('NOT Baremi'!K19=0," ",'NOT Baremi'!K19)</f>
        <v xml:space="preserve"> </v>
      </c>
      <c r="M4" s="18" t="str">
        <f>IF('NOT Baremi'!L19=0," ",'NOT Baremi'!L19)</f>
        <v xml:space="preserve"> </v>
      </c>
      <c r="N4" s="18" t="str">
        <f>IF('NOT Baremi'!M19=0," ",'NOT Baremi'!M19)</f>
        <v xml:space="preserve"> </v>
      </c>
      <c r="O4" s="18" t="str">
        <f>IF('NOT Baremi'!N19=0," ",'NOT Baremi'!N19)</f>
        <v xml:space="preserve"> </v>
      </c>
      <c r="P4" s="18" t="str">
        <f>IF('NOT Baremi'!O19=0," ",'NOT Baremi'!O19)</f>
        <v xml:space="preserve"> </v>
      </c>
      <c r="Q4" s="18" t="str">
        <f>IF('NOT Baremi'!P19=0," ",'NOT Baremi'!P19)</f>
        <v xml:space="preserve"> </v>
      </c>
      <c r="R4" s="18" t="str">
        <f>IF('NOT Baremi'!Q19=0," ",'NOT Baremi'!Q19)</f>
        <v xml:space="preserve"> </v>
      </c>
      <c r="S4" s="18" t="str">
        <f>IF('NOT Baremi'!R19=0," ",'NOT Baremi'!R19)</f>
        <v xml:space="preserve"> </v>
      </c>
      <c r="T4" s="18" t="str">
        <f>IF('NOT Baremi'!S19=0," ",'NOT Baremi'!S19)</f>
        <v xml:space="preserve"> </v>
      </c>
      <c r="U4" s="18" t="str">
        <f>IF('NOT Baremi'!T19=0," ",'NOT Baremi'!T19)</f>
        <v xml:space="preserve"> </v>
      </c>
      <c r="V4" s="18" t="str">
        <f>IF('NOT Baremi'!U19=0," ",'NOT Baremi'!U19)</f>
        <v xml:space="preserve"> </v>
      </c>
      <c r="W4" s="18" t="str">
        <f>IF('NOT Baremi'!V19=0," ",'NOT Baremi'!V19)</f>
        <v xml:space="preserve"> </v>
      </c>
      <c r="X4" s="18" t="str">
        <f>IF('NOT Baremi'!W19=0," ",'NOT Baremi'!W19)</f>
        <v xml:space="preserve"> </v>
      </c>
      <c r="Y4" s="18" t="str">
        <f>IF('NOT Baremi'!X19=0," ",'NOT Baremi'!X19)</f>
        <v xml:space="preserve"> </v>
      </c>
      <c r="Z4" s="18" t="str">
        <f>IF('NOT Baremi'!Y19=0," ",'NOT Baremi'!Y19)</f>
        <v xml:space="preserve"> </v>
      </c>
      <c r="AA4" s="18" t="str">
        <f>IF('NOT Baremi'!Z19=0," ",'NOT Baremi'!Z19)</f>
        <v xml:space="preserve"> </v>
      </c>
      <c r="AB4" s="18" t="str">
        <f>IF('NOT Baremi'!AA19=0," ",'NOT Baremi'!AA19)</f>
        <v xml:space="preserve"> </v>
      </c>
      <c r="AC4" s="18" t="str">
        <f>IF('NOT Baremi'!AB19=0," ",'NOT Baremi'!AB19)</f>
        <v xml:space="preserve"> </v>
      </c>
      <c r="AD4" s="18" t="str">
        <f>IF('NOT Baremi'!AC19=0," ",'NOT Baremi'!AC19)</f>
        <v xml:space="preserve"> </v>
      </c>
      <c r="AE4" s="18" t="str">
        <f>IF('NOT Baremi'!AD19=0," ",'NOT Baremi'!AD19)</f>
        <v xml:space="preserve"> </v>
      </c>
      <c r="AF4" s="18" t="str">
        <f>IF('NOT Baremi'!AE19=0," ",'NOT Baremi'!AE19)</f>
        <v xml:space="preserve"> </v>
      </c>
      <c r="AG4" s="18" t="str">
        <f>IF('NOT Baremi'!AF19=0," ",'NOT Baremi'!AF19)</f>
        <v xml:space="preserve"> </v>
      </c>
      <c r="AH4" s="18" t="str">
        <f>IF('NOT Baremi'!AG19=0," ",'NOT Baremi'!AG19)</f>
        <v xml:space="preserve"> </v>
      </c>
      <c r="AI4" s="18" t="str">
        <f>IF('NOT Baremi'!AH19=0," ",'NOT Baremi'!AH19)</f>
        <v xml:space="preserve"> </v>
      </c>
      <c r="AJ4" s="18" t="str">
        <f>IF('NOT Baremi'!AI19=0," ",'NOT Baremi'!AI19)</f>
        <v xml:space="preserve"> </v>
      </c>
      <c r="AK4" s="18" t="str">
        <f>IF('NOT Baremi'!AJ19=0," ",'NOT Baremi'!AJ19)</f>
        <v xml:space="preserve"> </v>
      </c>
      <c r="AL4" s="18" t="str">
        <f>IF('NOT Baremi'!AK19=0," ",'NOT Baremi'!AK19)</f>
        <v xml:space="preserve"> </v>
      </c>
      <c r="AM4" s="18" t="str">
        <f>IF('NOT Baremi'!AL19=0," ",'NOT Baremi'!AL19)</f>
        <v xml:space="preserve"> </v>
      </c>
      <c r="AN4" s="18" t="str">
        <f>IF('NOT Baremi'!AM19=0," ",'NOT Baremi'!AM19)</f>
        <v xml:space="preserve"> </v>
      </c>
      <c r="AO4" s="18" t="str">
        <f>IF('NOT Baremi'!AN19=0," ",'NOT Baremi'!AN19)</f>
        <v xml:space="preserve"> </v>
      </c>
      <c r="AP4" s="18" t="str">
        <f>IF('NOT Baremi'!AO19=0," ",'NOT Baremi'!AO19)</f>
        <v xml:space="preserve"> </v>
      </c>
      <c r="AQ4" s="18" t="str">
        <f>IF('NOT Baremi'!AP19=0," ",'NOT Baremi'!AP19)</f>
        <v xml:space="preserve"> </v>
      </c>
      <c r="AR4" s="18" t="str">
        <f>IF('NOT Baremi'!AQ19=0," ",'NOT Baremi'!AQ19)</f>
        <v xml:space="preserve"> </v>
      </c>
      <c r="AS4" s="18" t="str">
        <f>IF('NOT Baremi'!AR19=0," ",'NOT Baremi'!AR19)</f>
        <v xml:space="preserve"> </v>
      </c>
      <c r="AT4" s="39" t="str">
        <f>IF(SUM(F4:AS4)=0," ",SUM(F4:AS4))</f>
        <v xml:space="preserve"> </v>
      </c>
      <c r="AU4" s="373" t="s">
        <v>147</v>
      </c>
    </row>
    <row r="5" spans="1:47" ht="37.5">
      <c r="A5" s="40" t="s">
        <v>0</v>
      </c>
      <c r="B5" s="40" t="s">
        <v>35</v>
      </c>
      <c r="C5" s="371" t="s">
        <v>26</v>
      </c>
      <c r="D5" s="371"/>
      <c r="E5" s="371"/>
      <c r="F5" s="17" t="str">
        <f>IF('NOT Baremi'!E9&gt;0,'NOT Baremi'!E8&amp;"."&amp;"SORU"," ")</f>
        <v xml:space="preserve"> </v>
      </c>
      <c r="G5" s="17" t="str">
        <f>IF('NOT Baremi'!F9&gt;0,'NOT Baremi'!F8&amp;"."&amp;"SORU"," ")</f>
        <v xml:space="preserve"> </v>
      </c>
      <c r="H5" s="17" t="str">
        <f>IF('NOT Baremi'!G9&gt;0,'NOT Baremi'!G8&amp;"."&amp;"SORU"," ")</f>
        <v xml:space="preserve"> </v>
      </c>
      <c r="I5" s="17" t="str">
        <f>IF('NOT Baremi'!H9&gt;0,'NOT Baremi'!H8&amp;"."&amp;"SORU"," ")</f>
        <v xml:space="preserve"> </v>
      </c>
      <c r="J5" s="17" t="str">
        <f>IF('NOT Baremi'!I9&gt;0,'NOT Baremi'!I8&amp;"."&amp;"SORU"," ")</f>
        <v xml:space="preserve"> </v>
      </c>
      <c r="K5" s="17" t="str">
        <f>IF('NOT Baremi'!J9&gt;0,'NOT Baremi'!J8&amp;"."&amp;"SORU"," ")</f>
        <v xml:space="preserve"> </v>
      </c>
      <c r="L5" s="17" t="str">
        <f>IF('NOT Baremi'!K9&gt;0,'NOT Baremi'!K8&amp;"."&amp;"SORU"," ")</f>
        <v xml:space="preserve"> </v>
      </c>
      <c r="M5" s="17" t="str">
        <f>IF('NOT Baremi'!L9&gt;0,'NOT Baremi'!L8&amp;"."&amp;"SORU"," ")</f>
        <v xml:space="preserve"> </v>
      </c>
      <c r="N5" s="17" t="str">
        <f>IF('NOT Baremi'!M9&gt;0,'NOT Baremi'!M8&amp;"."&amp;"SORU"," ")</f>
        <v xml:space="preserve"> </v>
      </c>
      <c r="O5" s="17" t="str">
        <f>IF('NOT Baremi'!N9&gt;0,'NOT Baremi'!N8&amp;"."&amp;"SORU"," ")</f>
        <v xml:space="preserve"> </v>
      </c>
      <c r="P5" s="17" t="str">
        <f>IF('NOT Baremi'!O9&gt;0,'NOT Baremi'!O8&amp;"."&amp;"SORU"," ")</f>
        <v xml:space="preserve"> </v>
      </c>
      <c r="Q5" s="17" t="str">
        <f>IF('NOT Baremi'!P9&gt;0,'NOT Baremi'!P8&amp;"."&amp;"SORU"," ")</f>
        <v xml:space="preserve"> </v>
      </c>
      <c r="R5" s="17" t="str">
        <f>IF('NOT Baremi'!Q9&gt;0,'NOT Baremi'!Q8&amp;"."&amp;"SORU"," ")</f>
        <v xml:space="preserve"> </v>
      </c>
      <c r="S5" s="17" t="str">
        <f>IF('NOT Baremi'!R9&gt;0,'NOT Baremi'!R8&amp;"."&amp;"SORU"," ")</f>
        <v xml:space="preserve"> </v>
      </c>
      <c r="T5" s="17" t="str">
        <f>IF('NOT Baremi'!S9&gt;0,'NOT Baremi'!S8&amp;"."&amp;"SORU"," ")</f>
        <v xml:space="preserve"> </v>
      </c>
      <c r="U5" s="17" t="str">
        <f>IF('NOT Baremi'!T9&gt;0,'NOT Baremi'!T8&amp;"."&amp;"SORU"," ")</f>
        <v xml:space="preserve"> </v>
      </c>
      <c r="V5" s="17" t="str">
        <f>IF('NOT Baremi'!U9&gt;0,'NOT Baremi'!U8&amp;"."&amp;"SORU"," ")</f>
        <v xml:space="preserve"> </v>
      </c>
      <c r="W5" s="17" t="str">
        <f>IF('NOT Baremi'!V9&gt;0,'NOT Baremi'!V8&amp;"."&amp;"SORU"," ")</f>
        <v xml:space="preserve"> </v>
      </c>
      <c r="X5" s="17" t="str">
        <f>IF('NOT Baremi'!W9&gt;0,'NOT Baremi'!W8&amp;"."&amp;"SORU"," ")</f>
        <v xml:space="preserve"> </v>
      </c>
      <c r="Y5" s="17" t="str">
        <f>IF('NOT Baremi'!X9&gt;0,'NOT Baremi'!X8&amp;"."&amp;"SORU"," ")</f>
        <v xml:space="preserve"> </v>
      </c>
      <c r="Z5" s="17" t="str">
        <f>IF('NOT Baremi'!Y9&gt;0,'NOT Baremi'!Y8&amp;"."&amp;"SORU"," ")</f>
        <v xml:space="preserve"> </v>
      </c>
      <c r="AA5" s="17" t="str">
        <f>IF('NOT Baremi'!Z9&gt;0,'NOT Baremi'!Z8&amp;"."&amp;"SORU"," ")</f>
        <v xml:space="preserve"> </v>
      </c>
      <c r="AB5" s="17" t="str">
        <f>IF('NOT Baremi'!AA9&gt;0,'NOT Baremi'!AA8&amp;"."&amp;"SORU"," ")</f>
        <v xml:space="preserve"> </v>
      </c>
      <c r="AC5" s="17" t="str">
        <f>IF('NOT Baremi'!AB9&gt;0,'NOT Baremi'!AB8&amp;"."&amp;"SORU"," ")</f>
        <v xml:space="preserve"> </v>
      </c>
      <c r="AD5" s="17" t="str">
        <f>IF('NOT Baremi'!AC9&gt;0,'NOT Baremi'!AC8&amp;"."&amp;"SORU"," ")</f>
        <v xml:space="preserve"> </v>
      </c>
      <c r="AE5" s="17" t="str">
        <f>IF('NOT Baremi'!AD9&gt;0,'NOT Baremi'!AD8&amp;"."&amp;"SORU"," ")</f>
        <v xml:space="preserve"> </v>
      </c>
      <c r="AF5" s="17" t="str">
        <f>IF('NOT Baremi'!AE9&gt;0,'NOT Baremi'!AE8&amp;"."&amp;"SORU"," ")</f>
        <v xml:space="preserve"> </v>
      </c>
      <c r="AG5" s="17" t="str">
        <f>IF('NOT Baremi'!AF9&gt;0,'NOT Baremi'!AF8&amp;"."&amp;"SORU"," ")</f>
        <v xml:space="preserve"> </v>
      </c>
      <c r="AH5" s="17" t="str">
        <f>IF('NOT Baremi'!AG9&gt;0,'NOT Baremi'!AG8&amp;"."&amp;"SORU"," ")</f>
        <v xml:space="preserve"> </v>
      </c>
      <c r="AI5" s="17" t="str">
        <f>IF('NOT Baremi'!AH9&gt;0,'NOT Baremi'!AH8&amp;"."&amp;"SORU"," ")</f>
        <v xml:space="preserve"> </v>
      </c>
      <c r="AJ5" s="17" t="str">
        <f>IF('NOT Baremi'!AI9&gt;0,'NOT Baremi'!AI8&amp;"."&amp;"SORU"," ")</f>
        <v xml:space="preserve"> </v>
      </c>
      <c r="AK5" s="17" t="str">
        <f>IF('NOT Baremi'!AJ9&gt;0,'NOT Baremi'!AJ8&amp;"."&amp;"SORU"," ")</f>
        <v xml:space="preserve"> </v>
      </c>
      <c r="AL5" s="17" t="str">
        <f>IF('NOT Baremi'!AK9&gt;0,'NOT Baremi'!AK8&amp;"."&amp;"SORU"," ")</f>
        <v xml:space="preserve"> </v>
      </c>
      <c r="AM5" s="17" t="str">
        <f>IF('NOT Baremi'!AL9&gt;0,'NOT Baremi'!AL8&amp;"."&amp;"SORU"," ")</f>
        <v xml:space="preserve"> </v>
      </c>
      <c r="AN5" s="17" t="str">
        <f>IF('NOT Baremi'!AM9&gt;0,'NOT Baremi'!AM8&amp;"."&amp;"SORU"," ")</f>
        <v xml:space="preserve"> </v>
      </c>
      <c r="AO5" s="17" t="str">
        <f>IF('NOT Baremi'!AN9&gt;0,'NOT Baremi'!AN8&amp;"."&amp;"SORU"," ")</f>
        <v xml:space="preserve"> </v>
      </c>
      <c r="AP5" s="17" t="str">
        <f>IF('NOT Baremi'!AO9&gt;0,'NOT Baremi'!AO8&amp;"."&amp;"SORU"," ")</f>
        <v xml:space="preserve"> </v>
      </c>
      <c r="AQ5" s="17" t="str">
        <f>IF('NOT Baremi'!AP9&gt;0,'NOT Baremi'!AP8&amp;"."&amp;"SORU"," ")</f>
        <v xml:space="preserve"> </v>
      </c>
      <c r="AR5" s="17" t="str">
        <f>IF('NOT Baremi'!AQ9&gt;0,'NOT Baremi'!AQ8&amp;"."&amp;"SORU"," ")</f>
        <v xml:space="preserve"> </v>
      </c>
      <c r="AS5" s="17" t="str">
        <f>IF('NOT Baremi'!AR9&gt;0,'NOT Baremi'!AR8&amp;"."&amp;"SORU"," ")</f>
        <v xml:space="preserve"> </v>
      </c>
      <c r="AT5" s="178" t="s">
        <v>30</v>
      </c>
      <c r="AU5" s="373"/>
    </row>
    <row r="6" spans="1:47" ht="12" customHeight="1">
      <c r="A6" s="41">
        <f>'S. Listesi'!E4</f>
        <v>1</v>
      </c>
      <c r="B6" s="42">
        <f>IF('S. Listesi'!F4=0," ",'S. Listesi'!F4)</f>
        <v>1701</v>
      </c>
      <c r="C6" s="334" t="str">
        <f>IF('S. Listesi'!G4=0," ",'S. Listesi'!G4)</f>
        <v>ZEHRA ARSLAN</v>
      </c>
      <c r="D6" s="334"/>
      <c r="E6" s="334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21" t="str">
        <f>IF(COUNTBLANK(F6:AS6)=COLUMNS(F6:AS6)," ",IF(SUM(F6:AS6)=0,0,SUM(F6:AS6)))</f>
        <v xml:space="preserve"> </v>
      </c>
      <c r="AU6" s="21" t="str">
        <f>IF(AT6=" "," ",IF(AT6&gt;=85,"Pekiyi",IF(AT6&gt;=70,"İyi",IF(AT6&gt;=60,"Orta",IF(AT6&gt;=50,"Geçer",IF(AT6&gt;=0,"Geçmez",0))))))</f>
        <v xml:space="preserve"> </v>
      </c>
    </row>
    <row r="7" spans="1:47" ht="12" customHeight="1">
      <c r="A7" s="41">
        <f>'S. Listesi'!E5</f>
        <v>2</v>
      </c>
      <c r="B7" s="42">
        <f>IF('S. Listesi'!F5=0," ",'S. Listesi'!F5)</f>
        <v>1702</v>
      </c>
      <c r="C7" s="334" t="str">
        <f>IF('S. Listesi'!G5=0," ",'S. Listesi'!G5)</f>
        <v>KÜBRA GÜL</v>
      </c>
      <c r="D7" s="334"/>
      <c r="E7" s="334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21" t="str">
        <f t="shared" ref="AT7:AT40" si="0">IF(COUNTBLANK(F7:AS7)=COLUMNS(F7:AS7)," ",IF(SUM(F7:AS7)=0,0,SUM(F7:AS7)))</f>
        <v xml:space="preserve"> </v>
      </c>
      <c r="AU7" s="21" t="str">
        <f t="shared" ref="AU7:AU40" si="1">IF(AT7=" "," ",IF(AT7&gt;=85,"Pekiyi",IF(AT7&gt;=70,"İyi",IF(AT7&gt;=60,"Orta",IF(AT7&gt;=50,"Geçer",IF(AT7&gt;=0,1,0))))))</f>
        <v xml:space="preserve"> </v>
      </c>
    </row>
    <row r="8" spans="1:47" ht="12" customHeight="1">
      <c r="A8" s="41">
        <f>'S. Listesi'!E6</f>
        <v>3</v>
      </c>
      <c r="B8" s="42">
        <f>IF('S. Listesi'!F6=0," ",'S. Listesi'!F6)</f>
        <v>1703</v>
      </c>
      <c r="C8" s="334" t="str">
        <f>IF('S. Listesi'!G6=0," ",'S. Listesi'!G6)</f>
        <v>ÇAĞRI GÜNEN</v>
      </c>
      <c r="D8" s="334"/>
      <c r="E8" s="334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21" t="str">
        <f t="shared" si="0"/>
        <v xml:space="preserve"> </v>
      </c>
      <c r="AU8" s="21" t="str">
        <f t="shared" si="1"/>
        <v xml:space="preserve"> </v>
      </c>
    </row>
    <row r="9" spans="1:47" ht="12" customHeight="1">
      <c r="A9" s="41">
        <f>'S. Listesi'!E7</f>
        <v>4</v>
      </c>
      <c r="B9" s="42">
        <f>IF('S. Listesi'!F7=0," ",'S. Listesi'!F7)</f>
        <v>1704</v>
      </c>
      <c r="C9" s="334" t="str">
        <f>IF('S. Listesi'!G7=0," ",'S. Listesi'!G7)</f>
        <v>DESTİNA KIZILTAŞ</v>
      </c>
      <c r="D9" s="334"/>
      <c r="E9" s="334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21" t="str">
        <f t="shared" si="0"/>
        <v xml:space="preserve"> </v>
      </c>
      <c r="AU9" s="21" t="str">
        <f t="shared" si="1"/>
        <v xml:space="preserve"> </v>
      </c>
    </row>
    <row r="10" spans="1:47" ht="12" customHeight="1">
      <c r="A10" s="41">
        <f>'S. Listesi'!E8</f>
        <v>5</v>
      </c>
      <c r="B10" s="42">
        <f>IF('S. Listesi'!F8=0," ",'S. Listesi'!F8)</f>
        <v>1705</v>
      </c>
      <c r="C10" s="334" t="str">
        <f>IF('S. Listesi'!G8=0," ",'S. Listesi'!G8)</f>
        <v>SILA TANRIVER</v>
      </c>
      <c r="D10" s="334"/>
      <c r="E10" s="334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21" t="str">
        <f t="shared" si="0"/>
        <v xml:space="preserve"> </v>
      </c>
      <c r="AU10" s="21" t="str">
        <f t="shared" si="1"/>
        <v xml:space="preserve"> </v>
      </c>
    </row>
    <row r="11" spans="1:47" ht="12" customHeight="1">
      <c r="A11" s="41">
        <f>'S. Listesi'!E9</f>
        <v>6</v>
      </c>
      <c r="B11" s="42">
        <f>IF('S. Listesi'!F9=0," ",'S. Listesi'!F9)</f>
        <v>1706</v>
      </c>
      <c r="C11" s="334" t="str">
        <f>IF('S. Listesi'!G9=0," ",'S. Listesi'!G9)</f>
        <v>FUNDA TANRIVERMİŞ</v>
      </c>
      <c r="D11" s="334"/>
      <c r="E11" s="334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21" t="str">
        <f t="shared" si="0"/>
        <v xml:space="preserve"> </v>
      </c>
      <c r="AU11" s="21" t="str">
        <f t="shared" si="1"/>
        <v xml:space="preserve"> </v>
      </c>
    </row>
    <row r="12" spans="1:47" ht="12" customHeight="1">
      <c r="A12" s="41">
        <f>'S. Listesi'!E10</f>
        <v>7</v>
      </c>
      <c r="B12" s="42">
        <f>IF('S. Listesi'!F10=0," ",'S. Listesi'!F10)</f>
        <v>1707</v>
      </c>
      <c r="C12" s="334" t="str">
        <f>IF('S. Listesi'!G10=0," ",'S. Listesi'!G10)</f>
        <v>YAĞMUR ESLEM COŞKUN</v>
      </c>
      <c r="D12" s="334"/>
      <c r="E12" s="334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21" t="str">
        <f t="shared" si="0"/>
        <v xml:space="preserve"> </v>
      </c>
      <c r="AU12" s="21" t="str">
        <f t="shared" si="1"/>
        <v xml:space="preserve"> </v>
      </c>
    </row>
    <row r="13" spans="1:47" ht="12" customHeight="1">
      <c r="A13" s="41">
        <f>'S. Listesi'!E11</f>
        <v>8</v>
      </c>
      <c r="B13" s="42">
        <f>IF('S. Listesi'!F11=0," ",'S. Listesi'!F11)</f>
        <v>1708</v>
      </c>
      <c r="C13" s="334" t="str">
        <f>IF('S. Listesi'!G11=0," ",'S. Listesi'!G11)</f>
        <v>YUSUF SALİH ÖZDEMİR</v>
      </c>
      <c r="D13" s="334"/>
      <c r="E13" s="334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21" t="str">
        <f t="shared" si="0"/>
        <v xml:space="preserve"> </v>
      </c>
      <c r="AU13" s="21" t="str">
        <f t="shared" si="1"/>
        <v xml:space="preserve"> </v>
      </c>
    </row>
    <row r="14" spans="1:47" ht="12" customHeight="1">
      <c r="A14" s="41">
        <f>'S. Listesi'!E12</f>
        <v>9</v>
      </c>
      <c r="B14" s="42">
        <f>IF('S. Listesi'!F12=0," ",'S. Listesi'!F12)</f>
        <v>1710</v>
      </c>
      <c r="C14" s="334" t="str">
        <f>IF('S. Listesi'!G12=0," ",'S. Listesi'!G12)</f>
        <v>SERDAR DÖNMEZ</v>
      </c>
      <c r="D14" s="334"/>
      <c r="E14" s="334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21" t="str">
        <f t="shared" si="0"/>
        <v xml:space="preserve"> </v>
      </c>
      <c r="AU14" s="21" t="str">
        <f t="shared" si="1"/>
        <v xml:space="preserve"> </v>
      </c>
    </row>
    <row r="15" spans="1:47" ht="12" customHeight="1">
      <c r="A15" s="41">
        <f>'S. Listesi'!E13</f>
        <v>10</v>
      </c>
      <c r="B15" s="42">
        <f>IF('S. Listesi'!F13=0," ",'S. Listesi'!F13)</f>
        <v>1711</v>
      </c>
      <c r="C15" s="334" t="str">
        <f>IF('S. Listesi'!G13=0," ",'S. Listesi'!G13)</f>
        <v>GİZEM ÖZKAN</v>
      </c>
      <c r="D15" s="334"/>
      <c r="E15" s="334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21" t="str">
        <f t="shared" si="0"/>
        <v xml:space="preserve"> </v>
      </c>
      <c r="AU15" s="21" t="str">
        <f t="shared" si="1"/>
        <v xml:space="preserve"> </v>
      </c>
    </row>
    <row r="16" spans="1:47" ht="12" customHeight="1">
      <c r="A16" s="41">
        <f>'S. Listesi'!E14</f>
        <v>11</v>
      </c>
      <c r="B16" s="42">
        <f>IF('S. Listesi'!F14=0," ",'S. Listesi'!F14)</f>
        <v>1712</v>
      </c>
      <c r="C16" s="334" t="str">
        <f>IF('S. Listesi'!G14=0," ",'S. Listesi'!G14)</f>
        <v>BÜNYAMIN BAKAC</v>
      </c>
      <c r="D16" s="334"/>
      <c r="E16" s="334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21" t="str">
        <f t="shared" si="0"/>
        <v xml:space="preserve"> </v>
      </c>
      <c r="AU16" s="21" t="str">
        <f t="shared" si="1"/>
        <v xml:space="preserve"> </v>
      </c>
    </row>
    <row r="17" spans="1:47" ht="12" customHeight="1">
      <c r="A17" s="41">
        <f>'S. Listesi'!E15</f>
        <v>12</v>
      </c>
      <c r="B17" s="42">
        <f>IF('S. Listesi'!F15=0," ",'S. Listesi'!F15)</f>
        <v>1713</v>
      </c>
      <c r="C17" s="334" t="str">
        <f>IF('S. Listesi'!G15=0," ",'S. Listesi'!G15)</f>
        <v>MÜCAHİT ERDEM ÇUBUK</v>
      </c>
      <c r="D17" s="334"/>
      <c r="E17" s="334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21" t="str">
        <f t="shared" si="0"/>
        <v xml:space="preserve"> </v>
      </c>
      <c r="AU17" s="21" t="str">
        <f t="shared" si="1"/>
        <v xml:space="preserve"> </v>
      </c>
    </row>
    <row r="18" spans="1:47" ht="12" customHeight="1">
      <c r="A18" s="41">
        <f>'S. Listesi'!E16</f>
        <v>13</v>
      </c>
      <c r="B18" s="42">
        <f>IF('S. Listesi'!F16=0," ",'S. Listesi'!F16)</f>
        <v>1714</v>
      </c>
      <c r="C18" s="334" t="str">
        <f>IF('S. Listesi'!G16=0," ",'S. Listesi'!G16)</f>
        <v>ALTAN ULUDOĞAN</v>
      </c>
      <c r="D18" s="334"/>
      <c r="E18" s="334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21" t="str">
        <f t="shared" si="0"/>
        <v xml:space="preserve"> </v>
      </c>
      <c r="AU18" s="21" t="str">
        <f t="shared" si="1"/>
        <v xml:space="preserve"> </v>
      </c>
    </row>
    <row r="19" spans="1:47" ht="12" customHeight="1">
      <c r="A19" s="41">
        <f>'S. Listesi'!E17</f>
        <v>14</v>
      </c>
      <c r="B19" s="42">
        <f>IF('S. Listesi'!F17=0," ",'S. Listesi'!F17)</f>
        <v>1726</v>
      </c>
      <c r="C19" s="334" t="str">
        <f>IF('S. Listesi'!G17=0," ",'S. Listesi'!G17)</f>
        <v>MEHMET EMİR ARSLAN</v>
      </c>
      <c r="D19" s="334"/>
      <c r="E19" s="334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21" t="str">
        <f t="shared" si="0"/>
        <v xml:space="preserve"> </v>
      </c>
      <c r="AU19" s="21" t="str">
        <f t="shared" si="1"/>
        <v xml:space="preserve"> </v>
      </c>
    </row>
    <row r="20" spans="1:47" ht="12" customHeight="1">
      <c r="A20" s="41">
        <f>'S. Listesi'!E18</f>
        <v>15</v>
      </c>
      <c r="B20" s="42">
        <f>IF('S. Listesi'!F18=0," ",'S. Listesi'!F18)</f>
        <v>1739</v>
      </c>
      <c r="C20" s="334" t="str">
        <f>IF('S. Listesi'!G18=0," ",'S. Listesi'!G18)</f>
        <v>EZGİ SAKARYA</v>
      </c>
      <c r="D20" s="334"/>
      <c r="E20" s="334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21" t="str">
        <f t="shared" si="0"/>
        <v xml:space="preserve"> </v>
      </c>
      <c r="AU20" s="21" t="str">
        <f t="shared" si="1"/>
        <v xml:space="preserve"> </v>
      </c>
    </row>
    <row r="21" spans="1:47" ht="12" customHeight="1">
      <c r="A21" s="41">
        <f>'S. Listesi'!E19</f>
        <v>16</v>
      </c>
      <c r="B21" s="42">
        <f>IF('S. Listesi'!F19=0," ",'S. Listesi'!F19)</f>
        <v>1745</v>
      </c>
      <c r="C21" s="334" t="str">
        <f>IF('S. Listesi'!G19=0," ",'S. Listesi'!G19)</f>
        <v>BERNA ÖZDEMİR</v>
      </c>
      <c r="D21" s="334"/>
      <c r="E21" s="334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21" t="str">
        <f t="shared" si="0"/>
        <v xml:space="preserve"> </v>
      </c>
      <c r="AU21" s="21" t="str">
        <f t="shared" si="1"/>
        <v xml:space="preserve"> </v>
      </c>
    </row>
    <row r="22" spans="1:47" ht="12" customHeight="1">
      <c r="A22" s="41">
        <f>'S. Listesi'!E20</f>
        <v>17</v>
      </c>
      <c r="B22" s="42">
        <f>IF('S. Listesi'!F20=0," ",'S. Listesi'!F20)</f>
        <v>1750</v>
      </c>
      <c r="C22" s="334" t="str">
        <f>IF('S. Listesi'!G20=0," ",'S. Listesi'!G20)</f>
        <v>OĞUZHAN ERGEN</v>
      </c>
      <c r="D22" s="334"/>
      <c r="E22" s="334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21" t="str">
        <f t="shared" si="0"/>
        <v xml:space="preserve"> </v>
      </c>
      <c r="AU22" s="21" t="str">
        <f t="shared" si="1"/>
        <v xml:space="preserve"> </v>
      </c>
    </row>
    <row r="23" spans="1:47" ht="12" customHeight="1">
      <c r="A23" s="41">
        <f>'S. Listesi'!E21</f>
        <v>18</v>
      </c>
      <c r="B23" s="42">
        <f>IF('S. Listesi'!F21=0," ",'S. Listesi'!F21)</f>
        <v>1757</v>
      </c>
      <c r="C23" s="334" t="str">
        <f>IF('S. Listesi'!G21=0," ",'S. Listesi'!G21)</f>
        <v>YAREN COŞKUN</v>
      </c>
      <c r="D23" s="334"/>
      <c r="E23" s="334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21" t="str">
        <f t="shared" si="0"/>
        <v xml:space="preserve"> </v>
      </c>
      <c r="AU23" s="21" t="str">
        <f t="shared" si="1"/>
        <v xml:space="preserve"> </v>
      </c>
    </row>
    <row r="24" spans="1:47" ht="12" customHeight="1">
      <c r="A24" s="41">
        <f>'S. Listesi'!E22</f>
        <v>19</v>
      </c>
      <c r="B24" s="42">
        <f>IF('S. Listesi'!F22=0," ",'S. Listesi'!F22)</f>
        <v>1762</v>
      </c>
      <c r="C24" s="334" t="str">
        <f>IF('S. Listesi'!G22=0," ",'S. Listesi'!G22)</f>
        <v>İREM CİHAN</v>
      </c>
      <c r="D24" s="334"/>
      <c r="E24" s="334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21" t="str">
        <f t="shared" si="0"/>
        <v xml:space="preserve"> </v>
      </c>
      <c r="AU24" s="21" t="str">
        <f t="shared" si="1"/>
        <v xml:space="preserve"> </v>
      </c>
    </row>
    <row r="25" spans="1:47" ht="12" customHeight="1">
      <c r="A25" s="41">
        <f>'S. Listesi'!E23</f>
        <v>20</v>
      </c>
      <c r="B25" s="42">
        <f>IF('S. Listesi'!F23=0," ",'S. Listesi'!F23)</f>
        <v>1764</v>
      </c>
      <c r="C25" s="334" t="str">
        <f>IF('S. Listesi'!G23=0," ",'S. Listesi'!G23)</f>
        <v>GÖKNUR ACARTÜRK</v>
      </c>
      <c r="D25" s="334"/>
      <c r="E25" s="334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21" t="str">
        <f t="shared" si="0"/>
        <v xml:space="preserve"> </v>
      </c>
      <c r="AU25" s="21" t="str">
        <f t="shared" si="1"/>
        <v xml:space="preserve"> </v>
      </c>
    </row>
    <row r="26" spans="1:47" ht="12" customHeight="1">
      <c r="A26" s="41">
        <f>'S. Listesi'!E24</f>
        <v>21</v>
      </c>
      <c r="B26" s="42">
        <f>IF('S. Listesi'!F24=0," ",'S. Listesi'!F24)</f>
        <v>1767</v>
      </c>
      <c r="C26" s="334" t="str">
        <f>IF('S. Listesi'!G24=0," ",'S. Listesi'!G24)</f>
        <v>İLKNUR CANLI</v>
      </c>
      <c r="D26" s="334"/>
      <c r="E26" s="334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21" t="str">
        <f t="shared" si="0"/>
        <v xml:space="preserve"> </v>
      </c>
      <c r="AU26" s="21" t="str">
        <f t="shared" si="1"/>
        <v xml:space="preserve"> </v>
      </c>
    </row>
    <row r="27" spans="1:47" ht="12" customHeight="1">
      <c r="A27" s="41">
        <f>'S. Listesi'!E25</f>
        <v>22</v>
      </c>
      <c r="B27" s="42">
        <f>IF('S. Listesi'!F25=0," ",'S. Listesi'!F25)</f>
        <v>1772</v>
      </c>
      <c r="C27" s="334" t="str">
        <f>IF('S. Listesi'!G25=0," ",'S. Listesi'!G25)</f>
        <v>NURSENA İŞLER</v>
      </c>
      <c r="D27" s="334"/>
      <c r="E27" s="334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21" t="str">
        <f t="shared" si="0"/>
        <v xml:space="preserve"> </v>
      </c>
      <c r="AU27" s="21" t="str">
        <f t="shared" si="1"/>
        <v xml:space="preserve"> </v>
      </c>
    </row>
    <row r="28" spans="1:47" ht="12" customHeight="1">
      <c r="A28" s="41">
        <f>'S. Listesi'!E26</f>
        <v>23</v>
      </c>
      <c r="B28" s="42">
        <f>IF('S. Listesi'!F26=0," ",'S. Listesi'!F26)</f>
        <v>1775</v>
      </c>
      <c r="C28" s="334" t="str">
        <f>IF('S. Listesi'!G26=0," ",'S. Listesi'!G26)</f>
        <v>İREM KARADAĞ</v>
      </c>
      <c r="D28" s="334"/>
      <c r="E28" s="334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21" t="str">
        <f t="shared" si="0"/>
        <v xml:space="preserve"> </v>
      </c>
      <c r="AU28" s="21" t="str">
        <f t="shared" si="1"/>
        <v xml:space="preserve"> </v>
      </c>
    </row>
    <row r="29" spans="1:47" ht="12" customHeight="1">
      <c r="A29" s="41">
        <f>'S. Listesi'!E27</f>
        <v>24</v>
      </c>
      <c r="B29" s="42">
        <f>IF('S. Listesi'!F27=0," ",'S. Listesi'!F27)</f>
        <v>1778</v>
      </c>
      <c r="C29" s="335" t="str">
        <f>IF('S. Listesi'!G27=0," ",'S. Listesi'!G27)</f>
        <v>YAĞIZ RESULOĞLU</v>
      </c>
      <c r="D29" s="336"/>
      <c r="E29" s="337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21" t="str">
        <f t="shared" si="0"/>
        <v xml:space="preserve"> </v>
      </c>
      <c r="AU29" s="21" t="str">
        <f t="shared" si="1"/>
        <v xml:space="preserve"> </v>
      </c>
    </row>
    <row r="30" spans="1:47" ht="12" customHeight="1">
      <c r="A30" s="41">
        <f>'S. Listesi'!E28</f>
        <v>25</v>
      </c>
      <c r="B30" s="42">
        <f>IF('S. Listesi'!F28=0," ",'S. Listesi'!F28)</f>
        <v>1785</v>
      </c>
      <c r="C30" s="335" t="str">
        <f>IF('S. Listesi'!G28=0," ",'S. Listesi'!G28)</f>
        <v>SİBEL DÖNGEZ</v>
      </c>
      <c r="D30" s="336"/>
      <c r="E30" s="337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21" t="str">
        <f t="shared" si="0"/>
        <v xml:space="preserve"> </v>
      </c>
      <c r="AU30" s="21" t="str">
        <f t="shared" si="1"/>
        <v xml:space="preserve"> </v>
      </c>
    </row>
    <row r="31" spans="1:47" ht="12" customHeight="1">
      <c r="A31" s="41">
        <f>'S. Listesi'!E29</f>
        <v>26</v>
      </c>
      <c r="B31" s="42">
        <f>IF('S. Listesi'!F29=0," ",'S. Listesi'!F29)</f>
        <v>1788</v>
      </c>
      <c r="C31" s="335" t="str">
        <f>IF('S. Listesi'!G29=0," ",'S. Listesi'!G29)</f>
        <v>ALEYNA TOPUZ</v>
      </c>
      <c r="D31" s="336"/>
      <c r="E31" s="337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21" t="str">
        <f t="shared" si="0"/>
        <v xml:space="preserve"> </v>
      </c>
      <c r="AU31" s="21" t="str">
        <f t="shared" si="1"/>
        <v xml:space="preserve"> </v>
      </c>
    </row>
    <row r="32" spans="1:47" ht="12" customHeight="1">
      <c r="A32" s="41">
        <f>'S. Listesi'!E30</f>
        <v>27</v>
      </c>
      <c r="B32" s="42">
        <f>IF('S. Listesi'!F30=0," ",'S. Listesi'!F30)</f>
        <v>1793</v>
      </c>
      <c r="C32" s="335" t="str">
        <f>IF('S. Listesi'!G30=0," ",'S. Listesi'!G30)</f>
        <v>BAHADIR ÖZTÜRK</v>
      </c>
      <c r="D32" s="336"/>
      <c r="E32" s="337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21" t="str">
        <f t="shared" si="0"/>
        <v xml:space="preserve"> </v>
      </c>
      <c r="AU32" s="21" t="str">
        <f t="shared" si="1"/>
        <v xml:space="preserve"> </v>
      </c>
    </row>
    <row r="33" spans="1:47" ht="12" customHeight="1">
      <c r="A33" s="41">
        <f>'S. Listesi'!E31</f>
        <v>28</v>
      </c>
      <c r="B33" s="42">
        <f>IF('S. Listesi'!F31=0," ",'S. Listesi'!F31)</f>
        <v>1801</v>
      </c>
      <c r="C33" s="335" t="str">
        <f>IF('S. Listesi'!G31=0," ",'S. Listesi'!G31)</f>
        <v>BERİLSU AKÇEVRE</v>
      </c>
      <c r="D33" s="336"/>
      <c r="E33" s="337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21" t="str">
        <f t="shared" si="0"/>
        <v xml:space="preserve"> </v>
      </c>
      <c r="AU33" s="21" t="str">
        <f t="shared" si="1"/>
        <v xml:space="preserve"> </v>
      </c>
    </row>
    <row r="34" spans="1:47" ht="12" customHeight="1">
      <c r="A34" s="41">
        <f>'S. Listesi'!E32</f>
        <v>29</v>
      </c>
      <c r="B34" s="42">
        <f>IF('S. Listesi'!F32=0," ",'S. Listesi'!F32)</f>
        <v>1805</v>
      </c>
      <c r="C34" s="335" t="str">
        <f>IF('S. Listesi'!G32=0," ",'S. Listesi'!G32)</f>
        <v>ESLEM ÖDEMİŞ</v>
      </c>
      <c r="D34" s="336"/>
      <c r="E34" s="337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21" t="str">
        <f t="shared" si="0"/>
        <v xml:space="preserve"> </v>
      </c>
      <c r="AU34" s="21" t="str">
        <f t="shared" si="1"/>
        <v xml:space="preserve"> </v>
      </c>
    </row>
    <row r="35" spans="1:47" ht="12" customHeight="1">
      <c r="A35" s="41">
        <f>'S. Listesi'!E33</f>
        <v>30</v>
      </c>
      <c r="B35" s="42">
        <f>IF('S. Listesi'!F33=0," ",'S. Listesi'!F33)</f>
        <v>1808</v>
      </c>
      <c r="C35" s="335" t="str">
        <f>IF('S. Listesi'!G33=0," ",'S. Listesi'!G33)</f>
        <v>BATUHAN GENÇ</v>
      </c>
      <c r="D35" s="336"/>
      <c r="E35" s="337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21" t="str">
        <f t="shared" si="0"/>
        <v xml:space="preserve"> </v>
      </c>
      <c r="AU35" s="21" t="str">
        <f t="shared" si="1"/>
        <v xml:space="preserve"> </v>
      </c>
    </row>
    <row r="36" spans="1:47" ht="12" customHeight="1">
      <c r="A36" s="41">
        <f>'S. Listesi'!E34</f>
        <v>31</v>
      </c>
      <c r="B36" s="42">
        <f>IF('S. Listesi'!F34=0," ",'S. Listesi'!F34)</f>
        <v>1812</v>
      </c>
      <c r="C36" s="335" t="str">
        <f>IF('S. Listesi'!G34=0," ",'S. Listesi'!G34)</f>
        <v>ARİFE BAŞPINAR</v>
      </c>
      <c r="D36" s="336"/>
      <c r="E36" s="337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21" t="str">
        <f t="shared" si="0"/>
        <v xml:space="preserve"> </v>
      </c>
      <c r="AU36" s="21" t="str">
        <f t="shared" si="1"/>
        <v xml:space="preserve"> </v>
      </c>
    </row>
    <row r="37" spans="1:47" ht="12" customHeight="1">
      <c r="A37" s="41">
        <f>'S. Listesi'!E35</f>
        <v>32</v>
      </c>
      <c r="B37" s="42">
        <f>IF('S. Listesi'!F35=0," ",'S. Listesi'!F35)</f>
        <v>1815</v>
      </c>
      <c r="C37" s="335" t="str">
        <f>IF('S. Listesi'!G35=0," ",'S. Listesi'!G35)</f>
        <v>BEYZA ÖZÇELİK</v>
      </c>
      <c r="D37" s="336"/>
      <c r="E37" s="337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21" t="str">
        <f t="shared" si="0"/>
        <v xml:space="preserve"> </v>
      </c>
      <c r="AU37" s="21" t="str">
        <f t="shared" si="1"/>
        <v xml:space="preserve"> </v>
      </c>
    </row>
    <row r="38" spans="1:47" ht="12" customHeight="1">
      <c r="A38" s="41" t="str">
        <f>'S. Listesi'!E36</f>
        <v xml:space="preserve"> </v>
      </c>
      <c r="B38" s="42" t="str">
        <f>IF('S. Listesi'!F36=0," ",'S. Listesi'!F36)</f>
        <v xml:space="preserve"> </v>
      </c>
      <c r="C38" s="335" t="str">
        <f>IF('S. Listesi'!G36=0," ",'S. Listesi'!G36)</f>
        <v xml:space="preserve"> </v>
      </c>
      <c r="D38" s="336"/>
      <c r="E38" s="337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21" t="str">
        <f t="shared" si="0"/>
        <v xml:space="preserve"> </v>
      </c>
      <c r="AU38" s="21" t="str">
        <f t="shared" si="1"/>
        <v xml:space="preserve"> </v>
      </c>
    </row>
    <row r="39" spans="1:47" ht="12" customHeight="1">
      <c r="A39" s="41" t="str">
        <f>'S. Listesi'!E37</f>
        <v xml:space="preserve"> </v>
      </c>
      <c r="B39" s="42" t="str">
        <f>IF('S. Listesi'!F37=0," ",'S. Listesi'!F37)</f>
        <v xml:space="preserve"> </v>
      </c>
      <c r="C39" s="335" t="str">
        <f>IF('S. Listesi'!G37=0," ",'S. Listesi'!G37)</f>
        <v xml:space="preserve"> </v>
      </c>
      <c r="D39" s="336"/>
      <c r="E39" s="337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21" t="str">
        <f t="shared" si="0"/>
        <v xml:space="preserve"> </v>
      </c>
      <c r="AU39" s="21" t="str">
        <f t="shared" si="1"/>
        <v xml:space="preserve"> </v>
      </c>
    </row>
    <row r="40" spans="1:47" ht="12" customHeight="1">
      <c r="A40" s="41" t="str">
        <f>'S. Listesi'!E38</f>
        <v xml:space="preserve"> </v>
      </c>
      <c r="B40" s="42" t="str">
        <f>IF('S. Listesi'!F38=0," ",'S. Listesi'!F38)</f>
        <v xml:space="preserve"> </v>
      </c>
      <c r="C40" s="335" t="str">
        <f>IF('S. Listesi'!G38=0," ",'S. Listesi'!G38)</f>
        <v xml:space="preserve"> </v>
      </c>
      <c r="D40" s="336"/>
      <c r="E40" s="337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21" t="str">
        <f t="shared" si="0"/>
        <v xml:space="preserve"> </v>
      </c>
      <c r="AU40" s="21" t="str">
        <f t="shared" si="1"/>
        <v xml:space="preserve"> </v>
      </c>
    </row>
    <row r="41" spans="1:47" ht="39.75" customHeight="1">
      <c r="A41" s="346" t="s">
        <v>20</v>
      </c>
      <c r="B41" s="347"/>
      <c r="C41" s="347"/>
      <c r="D41" s="347"/>
      <c r="E41" s="348"/>
      <c r="F41" s="19" t="str">
        <f t="shared" ref="F41:AS41" si="2">F5</f>
        <v xml:space="preserve"> </v>
      </c>
      <c r="G41" s="19" t="str">
        <f t="shared" si="2"/>
        <v xml:space="preserve"> </v>
      </c>
      <c r="H41" s="19" t="str">
        <f t="shared" si="2"/>
        <v xml:space="preserve"> </v>
      </c>
      <c r="I41" s="19" t="str">
        <f t="shared" si="2"/>
        <v xml:space="preserve"> </v>
      </c>
      <c r="J41" s="19" t="str">
        <f t="shared" si="2"/>
        <v xml:space="preserve"> </v>
      </c>
      <c r="K41" s="19" t="str">
        <f t="shared" si="2"/>
        <v xml:space="preserve"> </v>
      </c>
      <c r="L41" s="19" t="str">
        <f t="shared" si="2"/>
        <v xml:space="preserve"> </v>
      </c>
      <c r="M41" s="19" t="str">
        <f t="shared" si="2"/>
        <v xml:space="preserve"> </v>
      </c>
      <c r="N41" s="19" t="str">
        <f t="shared" si="2"/>
        <v xml:space="preserve"> </v>
      </c>
      <c r="O41" s="19" t="str">
        <f t="shared" si="2"/>
        <v xml:space="preserve"> </v>
      </c>
      <c r="P41" s="19" t="str">
        <f t="shared" si="2"/>
        <v xml:space="preserve"> </v>
      </c>
      <c r="Q41" s="19" t="str">
        <f t="shared" si="2"/>
        <v xml:space="preserve"> </v>
      </c>
      <c r="R41" s="19" t="str">
        <f t="shared" si="2"/>
        <v xml:space="preserve"> </v>
      </c>
      <c r="S41" s="19" t="str">
        <f t="shared" si="2"/>
        <v xml:space="preserve"> </v>
      </c>
      <c r="T41" s="19" t="str">
        <f t="shared" si="2"/>
        <v xml:space="preserve"> </v>
      </c>
      <c r="U41" s="19" t="str">
        <f t="shared" si="2"/>
        <v xml:space="preserve"> </v>
      </c>
      <c r="V41" s="19" t="str">
        <f t="shared" si="2"/>
        <v xml:space="preserve"> </v>
      </c>
      <c r="W41" s="19" t="str">
        <f t="shared" si="2"/>
        <v xml:space="preserve"> </v>
      </c>
      <c r="X41" s="19" t="str">
        <f t="shared" si="2"/>
        <v xml:space="preserve"> </v>
      </c>
      <c r="Y41" s="19" t="str">
        <f t="shared" si="2"/>
        <v xml:space="preserve"> </v>
      </c>
      <c r="Z41" s="19" t="str">
        <f t="shared" si="2"/>
        <v xml:space="preserve"> </v>
      </c>
      <c r="AA41" s="19" t="str">
        <f t="shared" si="2"/>
        <v xml:space="preserve"> </v>
      </c>
      <c r="AB41" s="19" t="str">
        <f t="shared" si="2"/>
        <v xml:space="preserve"> </v>
      </c>
      <c r="AC41" s="19" t="str">
        <f t="shared" si="2"/>
        <v xml:space="preserve"> </v>
      </c>
      <c r="AD41" s="19" t="str">
        <f t="shared" si="2"/>
        <v xml:space="preserve"> </v>
      </c>
      <c r="AE41" s="19" t="str">
        <f t="shared" si="2"/>
        <v xml:space="preserve"> </v>
      </c>
      <c r="AF41" s="19" t="str">
        <f t="shared" si="2"/>
        <v xml:space="preserve"> </v>
      </c>
      <c r="AG41" s="19" t="str">
        <f t="shared" si="2"/>
        <v xml:space="preserve"> </v>
      </c>
      <c r="AH41" s="19" t="str">
        <f t="shared" si="2"/>
        <v xml:space="preserve"> </v>
      </c>
      <c r="AI41" s="19" t="str">
        <f t="shared" si="2"/>
        <v xml:space="preserve"> </v>
      </c>
      <c r="AJ41" s="19" t="str">
        <f t="shared" si="2"/>
        <v xml:space="preserve"> </v>
      </c>
      <c r="AK41" s="19" t="str">
        <f t="shared" si="2"/>
        <v xml:space="preserve"> </v>
      </c>
      <c r="AL41" s="19" t="str">
        <f t="shared" si="2"/>
        <v xml:space="preserve"> </v>
      </c>
      <c r="AM41" s="19" t="str">
        <f t="shared" si="2"/>
        <v xml:space="preserve"> </v>
      </c>
      <c r="AN41" s="19" t="str">
        <f t="shared" si="2"/>
        <v xml:space="preserve"> </v>
      </c>
      <c r="AO41" s="19" t="str">
        <f t="shared" si="2"/>
        <v xml:space="preserve"> </v>
      </c>
      <c r="AP41" s="19" t="str">
        <f t="shared" si="2"/>
        <v xml:space="preserve"> </v>
      </c>
      <c r="AQ41" s="19" t="str">
        <f t="shared" si="2"/>
        <v xml:space="preserve"> </v>
      </c>
      <c r="AR41" s="19" t="str">
        <f t="shared" si="2"/>
        <v xml:space="preserve"> </v>
      </c>
      <c r="AS41" s="19" t="str">
        <f t="shared" si="2"/>
        <v xml:space="preserve"> </v>
      </c>
      <c r="AT41" s="16"/>
      <c r="AU41" s="16"/>
    </row>
    <row r="42" spans="1:47" ht="19.5" customHeight="1">
      <c r="A42" s="349" t="s">
        <v>29</v>
      </c>
      <c r="B42" s="349"/>
      <c r="C42" s="349"/>
      <c r="D42" s="349"/>
      <c r="E42" s="349"/>
      <c r="F42" s="5" t="str">
        <f t="shared" ref="F42:AS42" si="3">IF(COUNTBLANK(F6:F40)=ROWS(F6:F40)," ",SUM(F6:F40))</f>
        <v xml:space="preserve"> </v>
      </c>
      <c r="G42" s="5" t="str">
        <f t="shared" si="3"/>
        <v xml:space="preserve"> </v>
      </c>
      <c r="H42" s="5" t="str">
        <f t="shared" si="3"/>
        <v xml:space="preserve"> </v>
      </c>
      <c r="I42" s="5" t="str">
        <f t="shared" si="3"/>
        <v xml:space="preserve"> </v>
      </c>
      <c r="J42" s="5" t="str">
        <f t="shared" si="3"/>
        <v xml:space="preserve"> </v>
      </c>
      <c r="K42" s="5" t="str">
        <f t="shared" si="3"/>
        <v xml:space="preserve"> </v>
      </c>
      <c r="L42" s="5" t="str">
        <f t="shared" si="3"/>
        <v xml:space="preserve"> </v>
      </c>
      <c r="M42" s="5" t="str">
        <f t="shared" si="3"/>
        <v xml:space="preserve"> </v>
      </c>
      <c r="N42" s="5" t="str">
        <f t="shared" si="3"/>
        <v xml:space="preserve"> </v>
      </c>
      <c r="O42" s="5" t="str">
        <f t="shared" si="3"/>
        <v xml:space="preserve"> </v>
      </c>
      <c r="P42" s="5" t="str">
        <f t="shared" si="3"/>
        <v xml:space="preserve"> </v>
      </c>
      <c r="Q42" s="5" t="str">
        <f t="shared" si="3"/>
        <v xml:space="preserve"> </v>
      </c>
      <c r="R42" s="5" t="str">
        <f t="shared" si="3"/>
        <v xml:space="preserve"> </v>
      </c>
      <c r="S42" s="5" t="str">
        <f t="shared" si="3"/>
        <v xml:space="preserve"> </v>
      </c>
      <c r="T42" s="5" t="str">
        <f t="shared" si="3"/>
        <v xml:space="preserve"> </v>
      </c>
      <c r="U42" s="5" t="str">
        <f t="shared" si="3"/>
        <v xml:space="preserve"> </v>
      </c>
      <c r="V42" s="5" t="str">
        <f t="shared" si="3"/>
        <v xml:space="preserve"> </v>
      </c>
      <c r="W42" s="5" t="str">
        <f t="shared" si="3"/>
        <v xml:space="preserve"> </v>
      </c>
      <c r="X42" s="5" t="str">
        <f t="shared" si="3"/>
        <v xml:space="preserve"> </v>
      </c>
      <c r="Y42" s="5" t="str">
        <f t="shared" si="3"/>
        <v xml:space="preserve"> </v>
      </c>
      <c r="Z42" s="5" t="str">
        <f t="shared" si="3"/>
        <v xml:space="preserve"> </v>
      </c>
      <c r="AA42" s="5" t="str">
        <f t="shared" si="3"/>
        <v xml:space="preserve"> </v>
      </c>
      <c r="AB42" s="5" t="str">
        <f t="shared" si="3"/>
        <v xml:space="preserve"> </v>
      </c>
      <c r="AC42" s="5" t="str">
        <f t="shared" si="3"/>
        <v xml:space="preserve"> </v>
      </c>
      <c r="AD42" s="5" t="str">
        <f t="shared" si="3"/>
        <v xml:space="preserve"> </v>
      </c>
      <c r="AE42" s="5" t="str">
        <f t="shared" si="3"/>
        <v xml:space="preserve"> </v>
      </c>
      <c r="AF42" s="5" t="str">
        <f t="shared" si="3"/>
        <v xml:space="preserve"> </v>
      </c>
      <c r="AG42" s="5" t="str">
        <f t="shared" si="3"/>
        <v xml:space="preserve"> </v>
      </c>
      <c r="AH42" s="5" t="str">
        <f t="shared" si="3"/>
        <v xml:space="preserve"> </v>
      </c>
      <c r="AI42" s="5" t="str">
        <f t="shared" si="3"/>
        <v xml:space="preserve"> </v>
      </c>
      <c r="AJ42" s="5" t="str">
        <f t="shared" si="3"/>
        <v xml:space="preserve"> </v>
      </c>
      <c r="AK42" s="5" t="str">
        <f t="shared" si="3"/>
        <v xml:space="preserve"> </v>
      </c>
      <c r="AL42" s="5" t="str">
        <f t="shared" si="3"/>
        <v xml:space="preserve"> </v>
      </c>
      <c r="AM42" s="5" t="str">
        <f t="shared" si="3"/>
        <v xml:space="preserve"> </v>
      </c>
      <c r="AN42" s="5" t="str">
        <f t="shared" si="3"/>
        <v xml:space="preserve"> </v>
      </c>
      <c r="AO42" s="5" t="str">
        <f t="shared" si="3"/>
        <v xml:space="preserve"> </v>
      </c>
      <c r="AP42" s="5" t="str">
        <f t="shared" si="3"/>
        <v xml:space="preserve"> </v>
      </c>
      <c r="AQ42" s="5" t="str">
        <f t="shared" si="3"/>
        <v xml:space="preserve"> </v>
      </c>
      <c r="AR42" s="5" t="str">
        <f t="shared" si="3"/>
        <v xml:space="preserve"> </v>
      </c>
      <c r="AS42" s="5" t="str">
        <f t="shared" si="3"/>
        <v xml:space="preserve"> </v>
      </c>
      <c r="AT42" s="8"/>
      <c r="AU42" s="6"/>
    </row>
    <row r="43" spans="1:47" ht="25.5" customHeight="1">
      <c r="A43" s="333" t="s">
        <v>43</v>
      </c>
      <c r="B43" s="333"/>
      <c r="C43" s="333"/>
      <c r="D43" s="333"/>
      <c r="E43" s="333"/>
      <c r="F43" s="56" t="str">
        <f t="shared" ref="F43:AS43" si="4">IF(COUNTBLANK(F6:F40)=ROWS(F6:F40)," ",AVERAGE(F6:F40))</f>
        <v xml:space="preserve"> </v>
      </c>
      <c r="G43" s="56" t="str">
        <f t="shared" si="4"/>
        <v xml:space="preserve"> </v>
      </c>
      <c r="H43" s="56" t="str">
        <f t="shared" si="4"/>
        <v xml:space="preserve"> </v>
      </c>
      <c r="I43" s="56" t="str">
        <f t="shared" si="4"/>
        <v xml:space="preserve"> </v>
      </c>
      <c r="J43" s="56" t="str">
        <f t="shared" si="4"/>
        <v xml:space="preserve"> </v>
      </c>
      <c r="K43" s="56" t="str">
        <f t="shared" si="4"/>
        <v xml:space="preserve"> </v>
      </c>
      <c r="L43" s="56" t="str">
        <f t="shared" si="4"/>
        <v xml:space="preserve"> </v>
      </c>
      <c r="M43" s="56" t="str">
        <f t="shared" si="4"/>
        <v xml:space="preserve"> </v>
      </c>
      <c r="N43" s="56" t="str">
        <f t="shared" si="4"/>
        <v xml:space="preserve"> </v>
      </c>
      <c r="O43" s="56" t="str">
        <f t="shared" si="4"/>
        <v xml:space="preserve"> </v>
      </c>
      <c r="P43" s="56" t="str">
        <f t="shared" si="4"/>
        <v xml:space="preserve"> </v>
      </c>
      <c r="Q43" s="56" t="str">
        <f t="shared" si="4"/>
        <v xml:space="preserve"> </v>
      </c>
      <c r="R43" s="56" t="str">
        <f t="shared" si="4"/>
        <v xml:space="preserve"> </v>
      </c>
      <c r="S43" s="56" t="str">
        <f t="shared" si="4"/>
        <v xml:space="preserve"> </v>
      </c>
      <c r="T43" s="56" t="str">
        <f t="shared" si="4"/>
        <v xml:space="preserve"> </v>
      </c>
      <c r="U43" s="56" t="str">
        <f t="shared" si="4"/>
        <v xml:space="preserve"> </v>
      </c>
      <c r="V43" s="56" t="str">
        <f t="shared" si="4"/>
        <v xml:space="preserve"> </v>
      </c>
      <c r="W43" s="56" t="str">
        <f t="shared" si="4"/>
        <v xml:space="preserve"> </v>
      </c>
      <c r="X43" s="56" t="str">
        <f t="shared" si="4"/>
        <v xml:space="preserve"> </v>
      </c>
      <c r="Y43" s="56" t="str">
        <f t="shared" si="4"/>
        <v xml:space="preserve"> </v>
      </c>
      <c r="Z43" s="56" t="str">
        <f t="shared" si="4"/>
        <v xml:space="preserve"> </v>
      </c>
      <c r="AA43" s="56" t="str">
        <f t="shared" si="4"/>
        <v xml:space="preserve"> </v>
      </c>
      <c r="AB43" s="56" t="str">
        <f t="shared" si="4"/>
        <v xml:space="preserve"> </v>
      </c>
      <c r="AC43" s="56" t="str">
        <f t="shared" si="4"/>
        <v xml:space="preserve"> </v>
      </c>
      <c r="AD43" s="56" t="str">
        <f t="shared" si="4"/>
        <v xml:space="preserve"> </v>
      </c>
      <c r="AE43" s="56" t="str">
        <f t="shared" si="4"/>
        <v xml:space="preserve"> </v>
      </c>
      <c r="AF43" s="56" t="str">
        <f t="shared" si="4"/>
        <v xml:space="preserve"> </v>
      </c>
      <c r="AG43" s="56" t="str">
        <f t="shared" si="4"/>
        <v xml:space="preserve"> </v>
      </c>
      <c r="AH43" s="56" t="str">
        <f t="shared" si="4"/>
        <v xml:space="preserve"> </v>
      </c>
      <c r="AI43" s="56" t="str">
        <f t="shared" si="4"/>
        <v xml:space="preserve"> </v>
      </c>
      <c r="AJ43" s="56" t="str">
        <f t="shared" si="4"/>
        <v xml:space="preserve"> </v>
      </c>
      <c r="AK43" s="56" t="str">
        <f t="shared" si="4"/>
        <v xml:space="preserve"> </v>
      </c>
      <c r="AL43" s="56" t="str">
        <f t="shared" si="4"/>
        <v xml:space="preserve"> </v>
      </c>
      <c r="AM43" s="56" t="str">
        <f t="shared" si="4"/>
        <v xml:space="preserve"> </v>
      </c>
      <c r="AN43" s="56" t="str">
        <f t="shared" si="4"/>
        <v xml:space="preserve"> </v>
      </c>
      <c r="AO43" s="56" t="str">
        <f t="shared" si="4"/>
        <v xml:space="preserve"> </v>
      </c>
      <c r="AP43" s="56" t="str">
        <f t="shared" si="4"/>
        <v xml:space="preserve"> </v>
      </c>
      <c r="AQ43" s="56" t="str">
        <f t="shared" si="4"/>
        <v xml:space="preserve"> </v>
      </c>
      <c r="AR43" s="56" t="str">
        <f t="shared" si="4"/>
        <v xml:space="preserve"> </v>
      </c>
      <c r="AS43" s="56" t="str">
        <f t="shared" si="4"/>
        <v xml:space="preserve"> </v>
      </c>
      <c r="AT43" s="171" t="str">
        <f>IF(COUNTIF(AT6:AT40," ")=ROWS(AT6:AT40)," ",AVERAGE(AT6:AT40))</f>
        <v xml:space="preserve"> </v>
      </c>
      <c r="AU43" s="171"/>
    </row>
    <row r="44" spans="1:47" ht="21" customHeight="1">
      <c r="A44" s="333" t="s">
        <v>31</v>
      </c>
      <c r="B44" s="333"/>
      <c r="C44" s="333"/>
      <c r="D44" s="333"/>
      <c r="E44" s="333"/>
      <c r="F44" s="57" t="str">
        <f t="shared" ref="F44:AS44" si="5">IF(COUNTBLANK(F6:F40)=ROWS(F6:F40)," ",IF(COUNTIF(F6:F40,F4)=0,"YOK",COUNTIF(F6:F40,F4)))</f>
        <v xml:space="preserve"> </v>
      </c>
      <c r="G44" s="57" t="str">
        <f t="shared" si="5"/>
        <v xml:space="preserve"> </v>
      </c>
      <c r="H44" s="57" t="str">
        <f t="shared" si="5"/>
        <v xml:space="preserve"> </v>
      </c>
      <c r="I44" s="57" t="str">
        <f t="shared" si="5"/>
        <v xml:space="preserve"> </v>
      </c>
      <c r="J44" s="57" t="str">
        <f t="shared" si="5"/>
        <v xml:space="preserve"> </v>
      </c>
      <c r="K44" s="57" t="str">
        <f t="shared" si="5"/>
        <v xml:space="preserve"> </v>
      </c>
      <c r="L44" s="57" t="str">
        <f t="shared" si="5"/>
        <v xml:space="preserve"> </v>
      </c>
      <c r="M44" s="57" t="str">
        <f t="shared" si="5"/>
        <v xml:space="preserve"> </v>
      </c>
      <c r="N44" s="57" t="str">
        <f t="shared" si="5"/>
        <v xml:space="preserve"> </v>
      </c>
      <c r="O44" s="57" t="str">
        <f t="shared" si="5"/>
        <v xml:space="preserve"> </v>
      </c>
      <c r="P44" s="57" t="str">
        <f t="shared" si="5"/>
        <v xml:space="preserve"> </v>
      </c>
      <c r="Q44" s="57" t="str">
        <f t="shared" si="5"/>
        <v xml:space="preserve"> </v>
      </c>
      <c r="R44" s="57" t="str">
        <f t="shared" si="5"/>
        <v xml:space="preserve"> </v>
      </c>
      <c r="S44" s="57" t="str">
        <f t="shared" si="5"/>
        <v xml:space="preserve"> </v>
      </c>
      <c r="T44" s="57" t="str">
        <f t="shared" si="5"/>
        <v xml:space="preserve"> </v>
      </c>
      <c r="U44" s="57" t="str">
        <f t="shared" si="5"/>
        <v xml:space="preserve"> </v>
      </c>
      <c r="V44" s="57" t="str">
        <f t="shared" si="5"/>
        <v xml:space="preserve"> </v>
      </c>
      <c r="W44" s="57" t="str">
        <f t="shared" si="5"/>
        <v xml:space="preserve"> </v>
      </c>
      <c r="X44" s="57" t="str">
        <f t="shared" si="5"/>
        <v xml:space="preserve"> </v>
      </c>
      <c r="Y44" s="57" t="str">
        <f t="shared" si="5"/>
        <v xml:space="preserve"> </v>
      </c>
      <c r="Z44" s="57" t="str">
        <f t="shared" si="5"/>
        <v xml:space="preserve"> </v>
      </c>
      <c r="AA44" s="57" t="str">
        <f t="shared" si="5"/>
        <v xml:space="preserve"> </v>
      </c>
      <c r="AB44" s="57" t="str">
        <f t="shared" si="5"/>
        <v xml:space="preserve"> </v>
      </c>
      <c r="AC44" s="57" t="str">
        <f t="shared" si="5"/>
        <v xml:space="preserve"> </v>
      </c>
      <c r="AD44" s="57" t="str">
        <f t="shared" si="5"/>
        <v xml:space="preserve"> </v>
      </c>
      <c r="AE44" s="57" t="str">
        <f t="shared" si="5"/>
        <v xml:space="preserve"> </v>
      </c>
      <c r="AF44" s="57" t="str">
        <f t="shared" si="5"/>
        <v xml:space="preserve"> </v>
      </c>
      <c r="AG44" s="57" t="str">
        <f t="shared" si="5"/>
        <v xml:space="preserve"> </v>
      </c>
      <c r="AH44" s="57" t="str">
        <f t="shared" si="5"/>
        <v xml:space="preserve"> </v>
      </c>
      <c r="AI44" s="57" t="str">
        <f t="shared" si="5"/>
        <v xml:space="preserve"> </v>
      </c>
      <c r="AJ44" s="57" t="str">
        <f t="shared" si="5"/>
        <v xml:space="preserve"> </v>
      </c>
      <c r="AK44" s="57" t="str">
        <f t="shared" si="5"/>
        <v xml:space="preserve"> </v>
      </c>
      <c r="AL44" s="57" t="str">
        <f t="shared" si="5"/>
        <v xml:space="preserve"> </v>
      </c>
      <c r="AM44" s="57" t="str">
        <f t="shared" si="5"/>
        <v xml:space="preserve"> </v>
      </c>
      <c r="AN44" s="57" t="str">
        <f t="shared" si="5"/>
        <v xml:space="preserve"> </v>
      </c>
      <c r="AO44" s="57" t="str">
        <f t="shared" si="5"/>
        <v xml:space="preserve"> </v>
      </c>
      <c r="AP44" s="57" t="str">
        <f t="shared" si="5"/>
        <v xml:space="preserve"> </v>
      </c>
      <c r="AQ44" s="57" t="str">
        <f t="shared" si="5"/>
        <v xml:space="preserve"> </v>
      </c>
      <c r="AR44" s="57" t="str">
        <f t="shared" si="5"/>
        <v xml:space="preserve"> </v>
      </c>
      <c r="AS44" s="57" t="str">
        <f t="shared" si="5"/>
        <v xml:space="preserve"> </v>
      </c>
      <c r="AT44" s="171"/>
      <c r="AU44" s="172"/>
    </row>
    <row r="45" spans="1:47" ht="29.25" customHeight="1">
      <c r="A45" s="333" t="s">
        <v>33</v>
      </c>
      <c r="B45" s="333"/>
      <c r="C45" s="333"/>
      <c r="D45" s="333"/>
      <c r="E45" s="333"/>
      <c r="F45" s="173" t="str">
        <f t="shared" ref="F45:AS45" si="6">IF(COUNTBLANK(F6:F40)=ROWS(F6:F40)," ",IF(F44="YOK",0,100*F44/COUNTA(F6:F40)))</f>
        <v xml:space="preserve"> </v>
      </c>
      <c r="G45" s="173" t="str">
        <f t="shared" si="6"/>
        <v xml:space="preserve"> </v>
      </c>
      <c r="H45" s="173" t="str">
        <f t="shared" si="6"/>
        <v xml:space="preserve"> </v>
      </c>
      <c r="I45" s="173" t="str">
        <f t="shared" si="6"/>
        <v xml:space="preserve"> </v>
      </c>
      <c r="J45" s="173" t="str">
        <f t="shared" si="6"/>
        <v xml:space="preserve"> </v>
      </c>
      <c r="K45" s="173" t="str">
        <f t="shared" si="6"/>
        <v xml:space="preserve"> </v>
      </c>
      <c r="L45" s="173" t="str">
        <f t="shared" si="6"/>
        <v xml:space="preserve"> </v>
      </c>
      <c r="M45" s="173" t="str">
        <f t="shared" si="6"/>
        <v xml:space="preserve"> </v>
      </c>
      <c r="N45" s="173" t="str">
        <f t="shared" si="6"/>
        <v xml:space="preserve"> </v>
      </c>
      <c r="O45" s="173" t="str">
        <f t="shared" si="6"/>
        <v xml:space="preserve"> </v>
      </c>
      <c r="P45" s="173" t="str">
        <f t="shared" si="6"/>
        <v xml:space="preserve"> </v>
      </c>
      <c r="Q45" s="173" t="str">
        <f t="shared" si="6"/>
        <v xml:space="preserve"> </v>
      </c>
      <c r="R45" s="173" t="str">
        <f t="shared" si="6"/>
        <v xml:space="preserve"> </v>
      </c>
      <c r="S45" s="173" t="str">
        <f t="shared" si="6"/>
        <v xml:space="preserve"> </v>
      </c>
      <c r="T45" s="173" t="str">
        <f t="shared" si="6"/>
        <v xml:space="preserve"> </v>
      </c>
      <c r="U45" s="173" t="str">
        <f t="shared" si="6"/>
        <v xml:space="preserve"> </v>
      </c>
      <c r="V45" s="173" t="str">
        <f t="shared" si="6"/>
        <v xml:space="preserve"> </v>
      </c>
      <c r="W45" s="173" t="str">
        <f t="shared" si="6"/>
        <v xml:space="preserve"> </v>
      </c>
      <c r="X45" s="173" t="str">
        <f t="shared" si="6"/>
        <v xml:space="preserve"> </v>
      </c>
      <c r="Y45" s="173" t="str">
        <f t="shared" si="6"/>
        <v xml:space="preserve"> </v>
      </c>
      <c r="Z45" s="173" t="str">
        <f t="shared" si="6"/>
        <v xml:space="preserve"> </v>
      </c>
      <c r="AA45" s="173" t="str">
        <f t="shared" si="6"/>
        <v xml:space="preserve"> </v>
      </c>
      <c r="AB45" s="173" t="str">
        <f t="shared" si="6"/>
        <v xml:space="preserve"> </v>
      </c>
      <c r="AC45" s="173" t="str">
        <f t="shared" si="6"/>
        <v xml:space="preserve"> </v>
      </c>
      <c r="AD45" s="173" t="str">
        <f t="shared" si="6"/>
        <v xml:space="preserve"> </v>
      </c>
      <c r="AE45" s="173" t="str">
        <f t="shared" si="6"/>
        <v xml:space="preserve"> </v>
      </c>
      <c r="AF45" s="173" t="str">
        <f t="shared" si="6"/>
        <v xml:space="preserve"> </v>
      </c>
      <c r="AG45" s="173" t="str">
        <f t="shared" si="6"/>
        <v xml:space="preserve"> </v>
      </c>
      <c r="AH45" s="173" t="str">
        <f t="shared" si="6"/>
        <v xml:space="preserve"> </v>
      </c>
      <c r="AI45" s="173" t="str">
        <f t="shared" si="6"/>
        <v xml:space="preserve"> </v>
      </c>
      <c r="AJ45" s="173" t="str">
        <f t="shared" si="6"/>
        <v xml:space="preserve"> </v>
      </c>
      <c r="AK45" s="173" t="str">
        <f t="shared" si="6"/>
        <v xml:space="preserve"> </v>
      </c>
      <c r="AL45" s="173" t="str">
        <f t="shared" si="6"/>
        <v xml:space="preserve"> </v>
      </c>
      <c r="AM45" s="173" t="str">
        <f t="shared" si="6"/>
        <v xml:space="preserve"> </v>
      </c>
      <c r="AN45" s="173" t="str">
        <f t="shared" si="6"/>
        <v xml:space="preserve"> </v>
      </c>
      <c r="AO45" s="173" t="str">
        <f t="shared" si="6"/>
        <v xml:space="preserve"> </v>
      </c>
      <c r="AP45" s="173" t="str">
        <f t="shared" si="6"/>
        <v xml:space="preserve"> </v>
      </c>
      <c r="AQ45" s="173" t="str">
        <f t="shared" si="6"/>
        <v xml:space="preserve"> </v>
      </c>
      <c r="AR45" s="173" t="str">
        <f t="shared" si="6"/>
        <v xml:space="preserve"> </v>
      </c>
      <c r="AS45" s="173" t="str">
        <f t="shared" si="6"/>
        <v xml:space="preserve"> </v>
      </c>
      <c r="AT45" s="299"/>
      <c r="AU45" s="300"/>
    </row>
    <row r="46" spans="1:47" ht="10.5" customHeight="1">
      <c r="A46" s="333"/>
      <c r="B46" s="333"/>
      <c r="C46" s="333"/>
      <c r="D46" s="333"/>
      <c r="E46" s="333"/>
      <c r="F46" s="59" t="str">
        <f>IF(F45&lt;&gt;" ","%"," ")</f>
        <v xml:space="preserve"> </v>
      </c>
      <c r="G46" s="59" t="str">
        <f t="shared" ref="G46:AS46" si="7">IF(G45&lt;&gt;" ","%"," ")</f>
        <v xml:space="preserve"> </v>
      </c>
      <c r="H46" s="59" t="str">
        <f t="shared" si="7"/>
        <v xml:space="preserve"> </v>
      </c>
      <c r="I46" s="59" t="str">
        <f t="shared" si="7"/>
        <v xml:space="preserve"> </v>
      </c>
      <c r="J46" s="59" t="str">
        <f t="shared" si="7"/>
        <v xml:space="preserve"> </v>
      </c>
      <c r="K46" s="59" t="str">
        <f t="shared" si="7"/>
        <v xml:space="preserve"> </v>
      </c>
      <c r="L46" s="59" t="str">
        <f t="shared" si="7"/>
        <v xml:space="preserve"> </v>
      </c>
      <c r="M46" s="59" t="str">
        <f t="shared" si="7"/>
        <v xml:space="preserve"> </v>
      </c>
      <c r="N46" s="59" t="str">
        <f t="shared" si="7"/>
        <v xml:space="preserve"> </v>
      </c>
      <c r="O46" s="59" t="str">
        <f t="shared" si="7"/>
        <v xml:space="preserve"> </v>
      </c>
      <c r="P46" s="59" t="str">
        <f t="shared" si="7"/>
        <v xml:space="preserve"> </v>
      </c>
      <c r="Q46" s="59" t="str">
        <f t="shared" si="7"/>
        <v xml:space="preserve"> </v>
      </c>
      <c r="R46" s="59" t="str">
        <f t="shared" si="7"/>
        <v xml:space="preserve"> </v>
      </c>
      <c r="S46" s="59" t="str">
        <f t="shared" si="7"/>
        <v xml:space="preserve"> </v>
      </c>
      <c r="T46" s="59" t="str">
        <f t="shared" si="7"/>
        <v xml:space="preserve"> </v>
      </c>
      <c r="U46" s="59" t="str">
        <f t="shared" si="7"/>
        <v xml:space="preserve"> </v>
      </c>
      <c r="V46" s="59" t="str">
        <f t="shared" si="7"/>
        <v xml:space="preserve"> </v>
      </c>
      <c r="W46" s="59" t="str">
        <f t="shared" si="7"/>
        <v xml:space="preserve"> </v>
      </c>
      <c r="X46" s="59" t="str">
        <f t="shared" si="7"/>
        <v xml:space="preserve"> </v>
      </c>
      <c r="Y46" s="59" t="str">
        <f t="shared" si="7"/>
        <v xml:space="preserve"> </v>
      </c>
      <c r="Z46" s="59" t="str">
        <f t="shared" si="7"/>
        <v xml:space="preserve"> </v>
      </c>
      <c r="AA46" s="59" t="str">
        <f t="shared" si="7"/>
        <v xml:space="preserve"> </v>
      </c>
      <c r="AB46" s="59" t="str">
        <f t="shared" si="7"/>
        <v xml:space="preserve"> </v>
      </c>
      <c r="AC46" s="59" t="str">
        <f t="shared" si="7"/>
        <v xml:space="preserve"> </v>
      </c>
      <c r="AD46" s="59" t="str">
        <f t="shared" si="7"/>
        <v xml:space="preserve"> </v>
      </c>
      <c r="AE46" s="59" t="str">
        <f t="shared" si="7"/>
        <v xml:space="preserve"> </v>
      </c>
      <c r="AF46" s="59" t="str">
        <f t="shared" si="7"/>
        <v xml:space="preserve"> </v>
      </c>
      <c r="AG46" s="59" t="str">
        <f t="shared" si="7"/>
        <v xml:space="preserve"> </v>
      </c>
      <c r="AH46" s="59" t="str">
        <f t="shared" si="7"/>
        <v xml:space="preserve"> </v>
      </c>
      <c r="AI46" s="59" t="str">
        <f t="shared" si="7"/>
        <v xml:space="preserve"> </v>
      </c>
      <c r="AJ46" s="59" t="str">
        <f t="shared" si="7"/>
        <v xml:space="preserve"> </v>
      </c>
      <c r="AK46" s="59" t="str">
        <f t="shared" si="7"/>
        <v xml:space="preserve"> </v>
      </c>
      <c r="AL46" s="59" t="str">
        <f t="shared" si="7"/>
        <v xml:space="preserve"> </v>
      </c>
      <c r="AM46" s="59" t="str">
        <f t="shared" si="7"/>
        <v xml:space="preserve"> </v>
      </c>
      <c r="AN46" s="59" t="str">
        <f t="shared" si="7"/>
        <v xml:space="preserve"> </v>
      </c>
      <c r="AO46" s="59" t="str">
        <f t="shared" si="7"/>
        <v xml:space="preserve"> </v>
      </c>
      <c r="AP46" s="59" t="str">
        <f t="shared" si="7"/>
        <v xml:space="preserve"> </v>
      </c>
      <c r="AQ46" s="59" t="str">
        <f t="shared" si="7"/>
        <v xml:space="preserve"> </v>
      </c>
      <c r="AR46" s="59" t="str">
        <f t="shared" si="7"/>
        <v xml:space="preserve"> </v>
      </c>
      <c r="AS46" s="59" t="str">
        <f t="shared" si="7"/>
        <v xml:space="preserve"> </v>
      </c>
      <c r="AT46" s="299"/>
      <c r="AU46" s="300"/>
    </row>
    <row r="47" spans="1:47" ht="26.25" customHeight="1">
      <c r="A47" s="333" t="s">
        <v>32</v>
      </c>
      <c r="B47" s="333"/>
      <c r="C47" s="333"/>
      <c r="D47" s="333"/>
      <c r="E47" s="333"/>
      <c r="F47" s="57" t="str">
        <f t="shared" ref="F47:AS47" si="8">IF(COUNTBLANK(F6:F40)=ROWS(F6:F40)," ",IF(COUNTIF(F6:F40,0)=0,"YOK",COUNTIF(F6:F40,0)))</f>
        <v xml:space="preserve"> </v>
      </c>
      <c r="G47" s="57" t="str">
        <f t="shared" si="8"/>
        <v xml:space="preserve"> </v>
      </c>
      <c r="H47" s="57" t="str">
        <f t="shared" si="8"/>
        <v xml:space="preserve"> </v>
      </c>
      <c r="I47" s="57" t="str">
        <f t="shared" si="8"/>
        <v xml:space="preserve"> </v>
      </c>
      <c r="J47" s="57" t="str">
        <f t="shared" si="8"/>
        <v xml:space="preserve"> </v>
      </c>
      <c r="K47" s="57" t="str">
        <f t="shared" si="8"/>
        <v xml:space="preserve"> </v>
      </c>
      <c r="L47" s="57" t="str">
        <f t="shared" si="8"/>
        <v xml:space="preserve"> </v>
      </c>
      <c r="M47" s="57" t="str">
        <f t="shared" si="8"/>
        <v xml:space="preserve"> </v>
      </c>
      <c r="N47" s="57" t="str">
        <f t="shared" si="8"/>
        <v xml:space="preserve"> </v>
      </c>
      <c r="O47" s="57" t="str">
        <f t="shared" si="8"/>
        <v xml:space="preserve"> </v>
      </c>
      <c r="P47" s="57" t="str">
        <f t="shared" si="8"/>
        <v xml:space="preserve"> </v>
      </c>
      <c r="Q47" s="57" t="str">
        <f t="shared" si="8"/>
        <v xml:space="preserve"> </v>
      </c>
      <c r="R47" s="57" t="str">
        <f t="shared" si="8"/>
        <v xml:space="preserve"> </v>
      </c>
      <c r="S47" s="57" t="str">
        <f t="shared" si="8"/>
        <v xml:space="preserve"> </v>
      </c>
      <c r="T47" s="57" t="str">
        <f t="shared" si="8"/>
        <v xml:space="preserve"> </v>
      </c>
      <c r="U47" s="57" t="str">
        <f t="shared" si="8"/>
        <v xml:space="preserve"> </v>
      </c>
      <c r="V47" s="57" t="str">
        <f t="shared" si="8"/>
        <v xml:space="preserve"> </v>
      </c>
      <c r="W47" s="57" t="str">
        <f t="shared" si="8"/>
        <v xml:space="preserve"> </v>
      </c>
      <c r="X47" s="57" t="str">
        <f t="shared" si="8"/>
        <v xml:space="preserve"> </v>
      </c>
      <c r="Y47" s="57" t="str">
        <f t="shared" si="8"/>
        <v xml:space="preserve"> </v>
      </c>
      <c r="Z47" s="57" t="str">
        <f t="shared" si="8"/>
        <v xml:space="preserve"> </v>
      </c>
      <c r="AA47" s="57" t="str">
        <f t="shared" si="8"/>
        <v xml:space="preserve"> </v>
      </c>
      <c r="AB47" s="57" t="str">
        <f t="shared" si="8"/>
        <v xml:space="preserve"> </v>
      </c>
      <c r="AC47" s="57" t="str">
        <f t="shared" si="8"/>
        <v xml:space="preserve"> </v>
      </c>
      <c r="AD47" s="57" t="str">
        <f t="shared" si="8"/>
        <v xml:space="preserve"> </v>
      </c>
      <c r="AE47" s="57" t="str">
        <f t="shared" si="8"/>
        <v xml:space="preserve"> </v>
      </c>
      <c r="AF47" s="57" t="str">
        <f t="shared" si="8"/>
        <v xml:space="preserve"> </v>
      </c>
      <c r="AG47" s="57" t="str">
        <f t="shared" si="8"/>
        <v xml:space="preserve"> </v>
      </c>
      <c r="AH47" s="57" t="str">
        <f t="shared" si="8"/>
        <v xml:space="preserve"> </v>
      </c>
      <c r="AI47" s="57" t="str">
        <f t="shared" si="8"/>
        <v xml:space="preserve"> </v>
      </c>
      <c r="AJ47" s="57" t="str">
        <f t="shared" si="8"/>
        <v xml:space="preserve"> </v>
      </c>
      <c r="AK47" s="57" t="str">
        <f t="shared" si="8"/>
        <v xml:space="preserve"> </v>
      </c>
      <c r="AL47" s="57" t="str">
        <f t="shared" si="8"/>
        <v xml:space="preserve"> </v>
      </c>
      <c r="AM47" s="57" t="str">
        <f t="shared" si="8"/>
        <v xml:space="preserve"> </v>
      </c>
      <c r="AN47" s="57" t="str">
        <f t="shared" si="8"/>
        <v xml:space="preserve"> </v>
      </c>
      <c r="AO47" s="57" t="str">
        <f t="shared" si="8"/>
        <v xml:space="preserve"> </v>
      </c>
      <c r="AP47" s="57" t="str">
        <f t="shared" si="8"/>
        <v xml:space="preserve"> </v>
      </c>
      <c r="AQ47" s="57" t="str">
        <f t="shared" si="8"/>
        <v xml:space="preserve"> </v>
      </c>
      <c r="AR47" s="57" t="str">
        <f t="shared" si="8"/>
        <v xml:space="preserve"> </v>
      </c>
      <c r="AS47" s="57" t="str">
        <f t="shared" si="8"/>
        <v xml:space="preserve"> </v>
      </c>
      <c r="AT47" s="171"/>
      <c r="AU47" s="172"/>
    </row>
    <row r="48" spans="1:47" ht="30.75" customHeight="1">
      <c r="A48" s="333" t="s">
        <v>34</v>
      </c>
      <c r="B48" s="333"/>
      <c r="C48" s="333"/>
      <c r="D48" s="333"/>
      <c r="E48" s="333"/>
      <c r="F48" s="173" t="str">
        <f t="shared" ref="F48:AS48" si="9">IF(COUNTBLANK(F6:F40)=ROWS(F6:F40)," ",IF(F47="YOK",0,100*F47/COUNTA(F6:F40)))</f>
        <v xml:space="preserve"> </v>
      </c>
      <c r="G48" s="173" t="str">
        <f t="shared" si="9"/>
        <v xml:space="preserve"> </v>
      </c>
      <c r="H48" s="173" t="str">
        <f t="shared" si="9"/>
        <v xml:space="preserve"> </v>
      </c>
      <c r="I48" s="173" t="str">
        <f t="shared" si="9"/>
        <v xml:space="preserve"> </v>
      </c>
      <c r="J48" s="173" t="str">
        <f t="shared" si="9"/>
        <v xml:space="preserve"> </v>
      </c>
      <c r="K48" s="173" t="str">
        <f t="shared" si="9"/>
        <v xml:space="preserve"> </v>
      </c>
      <c r="L48" s="173" t="str">
        <f t="shared" si="9"/>
        <v xml:space="preserve"> </v>
      </c>
      <c r="M48" s="173" t="str">
        <f t="shared" si="9"/>
        <v xml:space="preserve"> </v>
      </c>
      <c r="N48" s="173" t="str">
        <f t="shared" si="9"/>
        <v xml:space="preserve"> </v>
      </c>
      <c r="O48" s="173" t="str">
        <f t="shared" si="9"/>
        <v xml:space="preserve"> </v>
      </c>
      <c r="P48" s="173" t="str">
        <f t="shared" si="9"/>
        <v xml:space="preserve"> </v>
      </c>
      <c r="Q48" s="173" t="str">
        <f t="shared" si="9"/>
        <v xml:space="preserve"> </v>
      </c>
      <c r="R48" s="173" t="str">
        <f t="shared" si="9"/>
        <v xml:space="preserve"> </v>
      </c>
      <c r="S48" s="173" t="str">
        <f t="shared" si="9"/>
        <v xml:space="preserve"> </v>
      </c>
      <c r="T48" s="173" t="str">
        <f t="shared" si="9"/>
        <v xml:space="preserve"> </v>
      </c>
      <c r="U48" s="173" t="str">
        <f t="shared" si="9"/>
        <v xml:space="preserve"> </v>
      </c>
      <c r="V48" s="173" t="str">
        <f t="shared" si="9"/>
        <v xml:space="preserve"> </v>
      </c>
      <c r="W48" s="173" t="str">
        <f t="shared" si="9"/>
        <v xml:space="preserve"> </v>
      </c>
      <c r="X48" s="173" t="str">
        <f t="shared" si="9"/>
        <v xml:space="preserve"> </v>
      </c>
      <c r="Y48" s="173" t="str">
        <f t="shared" si="9"/>
        <v xml:space="preserve"> </v>
      </c>
      <c r="Z48" s="173" t="str">
        <f t="shared" si="9"/>
        <v xml:space="preserve"> </v>
      </c>
      <c r="AA48" s="173" t="str">
        <f t="shared" si="9"/>
        <v xml:space="preserve"> </v>
      </c>
      <c r="AB48" s="173" t="str">
        <f t="shared" si="9"/>
        <v xml:space="preserve"> </v>
      </c>
      <c r="AC48" s="173" t="str">
        <f t="shared" si="9"/>
        <v xml:space="preserve"> </v>
      </c>
      <c r="AD48" s="173" t="str">
        <f t="shared" si="9"/>
        <v xml:space="preserve"> </v>
      </c>
      <c r="AE48" s="173" t="str">
        <f t="shared" si="9"/>
        <v xml:space="preserve"> </v>
      </c>
      <c r="AF48" s="173" t="str">
        <f t="shared" si="9"/>
        <v xml:space="preserve"> </v>
      </c>
      <c r="AG48" s="173" t="str">
        <f t="shared" si="9"/>
        <v xml:space="preserve"> </v>
      </c>
      <c r="AH48" s="173" t="str">
        <f t="shared" si="9"/>
        <v xml:space="preserve"> </v>
      </c>
      <c r="AI48" s="173" t="str">
        <f t="shared" si="9"/>
        <v xml:space="preserve"> </v>
      </c>
      <c r="AJ48" s="173" t="str">
        <f t="shared" si="9"/>
        <v xml:space="preserve"> </v>
      </c>
      <c r="AK48" s="173" t="str">
        <f t="shared" si="9"/>
        <v xml:space="preserve"> </v>
      </c>
      <c r="AL48" s="173" t="str">
        <f t="shared" si="9"/>
        <v xml:space="preserve"> </v>
      </c>
      <c r="AM48" s="173" t="str">
        <f t="shared" si="9"/>
        <v xml:space="preserve"> </v>
      </c>
      <c r="AN48" s="173" t="str">
        <f t="shared" si="9"/>
        <v xml:space="preserve"> </v>
      </c>
      <c r="AO48" s="173" t="str">
        <f t="shared" si="9"/>
        <v xml:space="preserve"> </v>
      </c>
      <c r="AP48" s="173" t="str">
        <f t="shared" si="9"/>
        <v xml:space="preserve"> </v>
      </c>
      <c r="AQ48" s="173" t="str">
        <f t="shared" si="9"/>
        <v xml:space="preserve"> </v>
      </c>
      <c r="AR48" s="173" t="str">
        <f t="shared" si="9"/>
        <v xml:space="preserve"> </v>
      </c>
      <c r="AS48" s="173" t="str">
        <f t="shared" si="9"/>
        <v xml:space="preserve"> </v>
      </c>
      <c r="AT48" s="299"/>
      <c r="AU48" s="300"/>
    </row>
    <row r="49" spans="1:47" ht="10.5" customHeight="1">
      <c r="A49" s="333"/>
      <c r="B49" s="333"/>
      <c r="C49" s="333"/>
      <c r="D49" s="333"/>
      <c r="E49" s="333"/>
      <c r="F49" s="60" t="str">
        <f>IF(F48&lt;&gt;" ","%"," ")</f>
        <v xml:space="preserve"> </v>
      </c>
      <c r="G49" s="60" t="str">
        <f t="shared" ref="G49:AS49" si="10">IF(G48&lt;&gt;" ","%"," ")</f>
        <v xml:space="preserve"> </v>
      </c>
      <c r="H49" s="60" t="str">
        <f t="shared" si="10"/>
        <v xml:space="preserve"> </v>
      </c>
      <c r="I49" s="60" t="str">
        <f t="shared" si="10"/>
        <v xml:space="preserve"> </v>
      </c>
      <c r="J49" s="60" t="str">
        <f t="shared" si="10"/>
        <v xml:space="preserve"> </v>
      </c>
      <c r="K49" s="60" t="str">
        <f t="shared" si="10"/>
        <v xml:space="preserve"> </v>
      </c>
      <c r="L49" s="60" t="str">
        <f t="shared" si="10"/>
        <v xml:space="preserve"> </v>
      </c>
      <c r="M49" s="60" t="str">
        <f t="shared" si="10"/>
        <v xml:space="preserve"> </v>
      </c>
      <c r="N49" s="60" t="str">
        <f t="shared" si="10"/>
        <v xml:space="preserve"> </v>
      </c>
      <c r="O49" s="60" t="str">
        <f t="shared" si="10"/>
        <v xml:space="preserve"> </v>
      </c>
      <c r="P49" s="60" t="str">
        <f t="shared" si="10"/>
        <v xml:space="preserve"> </v>
      </c>
      <c r="Q49" s="60" t="str">
        <f t="shared" si="10"/>
        <v xml:space="preserve"> </v>
      </c>
      <c r="R49" s="60" t="str">
        <f t="shared" si="10"/>
        <v xml:space="preserve"> </v>
      </c>
      <c r="S49" s="60" t="str">
        <f t="shared" si="10"/>
        <v xml:space="preserve"> </v>
      </c>
      <c r="T49" s="60" t="str">
        <f t="shared" si="10"/>
        <v xml:space="preserve"> </v>
      </c>
      <c r="U49" s="60" t="str">
        <f t="shared" si="10"/>
        <v xml:space="preserve"> </v>
      </c>
      <c r="V49" s="60" t="str">
        <f t="shared" si="10"/>
        <v xml:space="preserve"> </v>
      </c>
      <c r="W49" s="60" t="str">
        <f t="shared" si="10"/>
        <v xml:space="preserve"> </v>
      </c>
      <c r="X49" s="60" t="str">
        <f t="shared" si="10"/>
        <v xml:space="preserve"> </v>
      </c>
      <c r="Y49" s="60" t="str">
        <f t="shared" si="10"/>
        <v xml:space="preserve"> </v>
      </c>
      <c r="Z49" s="60" t="str">
        <f t="shared" si="10"/>
        <v xml:space="preserve"> </v>
      </c>
      <c r="AA49" s="60" t="str">
        <f t="shared" si="10"/>
        <v xml:space="preserve"> </v>
      </c>
      <c r="AB49" s="60" t="str">
        <f t="shared" si="10"/>
        <v xml:space="preserve"> </v>
      </c>
      <c r="AC49" s="60" t="str">
        <f t="shared" si="10"/>
        <v xml:space="preserve"> </v>
      </c>
      <c r="AD49" s="60" t="str">
        <f t="shared" si="10"/>
        <v xml:space="preserve"> </v>
      </c>
      <c r="AE49" s="60" t="str">
        <f t="shared" si="10"/>
        <v xml:space="preserve"> </v>
      </c>
      <c r="AF49" s="60" t="str">
        <f t="shared" si="10"/>
        <v xml:space="preserve"> </v>
      </c>
      <c r="AG49" s="60" t="str">
        <f t="shared" si="10"/>
        <v xml:space="preserve"> </v>
      </c>
      <c r="AH49" s="60" t="str">
        <f t="shared" si="10"/>
        <v xml:space="preserve"> </v>
      </c>
      <c r="AI49" s="60" t="str">
        <f t="shared" si="10"/>
        <v xml:space="preserve"> </v>
      </c>
      <c r="AJ49" s="60" t="str">
        <f t="shared" si="10"/>
        <v xml:space="preserve"> </v>
      </c>
      <c r="AK49" s="60" t="str">
        <f t="shared" si="10"/>
        <v xml:space="preserve"> </v>
      </c>
      <c r="AL49" s="60" t="str">
        <f t="shared" si="10"/>
        <v xml:space="preserve"> </v>
      </c>
      <c r="AM49" s="60" t="str">
        <f t="shared" si="10"/>
        <v xml:space="preserve"> </v>
      </c>
      <c r="AN49" s="60" t="str">
        <f t="shared" si="10"/>
        <v xml:space="preserve"> </v>
      </c>
      <c r="AO49" s="60" t="str">
        <f t="shared" si="10"/>
        <v xml:space="preserve"> </v>
      </c>
      <c r="AP49" s="60" t="str">
        <f t="shared" si="10"/>
        <v xml:space="preserve"> </v>
      </c>
      <c r="AQ49" s="60" t="str">
        <f t="shared" si="10"/>
        <v xml:space="preserve"> </v>
      </c>
      <c r="AR49" s="60" t="str">
        <f t="shared" si="10"/>
        <v xml:space="preserve"> </v>
      </c>
      <c r="AS49" s="60" t="str">
        <f t="shared" si="10"/>
        <v xml:space="preserve"> </v>
      </c>
      <c r="AT49" s="299"/>
      <c r="AU49" s="300"/>
    </row>
    <row r="50" spans="1:47" ht="30" customHeight="1">
      <c r="A50" s="338" t="s">
        <v>28</v>
      </c>
      <c r="B50" s="339"/>
      <c r="C50" s="339"/>
      <c r="D50" s="339"/>
      <c r="E50" s="340"/>
      <c r="F50" s="179" t="str">
        <f t="shared" ref="F50:AS50" si="11">IF(F4=" "," ",IF(COUNTBLANK(F6:F40)=ROWS(F6:F40)," ",F43*100/F4))</f>
        <v xml:space="preserve"> </v>
      </c>
      <c r="G50" s="179" t="str">
        <f t="shared" si="11"/>
        <v xml:space="preserve"> </v>
      </c>
      <c r="H50" s="179" t="str">
        <f t="shared" si="11"/>
        <v xml:space="preserve"> </v>
      </c>
      <c r="I50" s="179" t="str">
        <f t="shared" si="11"/>
        <v xml:space="preserve"> </v>
      </c>
      <c r="J50" s="179" t="str">
        <f t="shared" si="11"/>
        <v xml:space="preserve"> </v>
      </c>
      <c r="K50" s="179" t="str">
        <f t="shared" si="11"/>
        <v xml:space="preserve"> </v>
      </c>
      <c r="L50" s="179" t="str">
        <f t="shared" si="11"/>
        <v xml:space="preserve"> </v>
      </c>
      <c r="M50" s="179" t="str">
        <f t="shared" si="11"/>
        <v xml:space="preserve"> </v>
      </c>
      <c r="N50" s="179" t="str">
        <f t="shared" si="11"/>
        <v xml:space="preserve"> </v>
      </c>
      <c r="O50" s="179" t="str">
        <f t="shared" si="11"/>
        <v xml:space="preserve"> </v>
      </c>
      <c r="P50" s="179" t="str">
        <f t="shared" si="11"/>
        <v xml:space="preserve"> </v>
      </c>
      <c r="Q50" s="179" t="str">
        <f t="shared" si="11"/>
        <v xml:space="preserve"> </v>
      </c>
      <c r="R50" s="179" t="str">
        <f t="shared" si="11"/>
        <v xml:space="preserve"> </v>
      </c>
      <c r="S50" s="179" t="str">
        <f t="shared" si="11"/>
        <v xml:space="preserve"> </v>
      </c>
      <c r="T50" s="179" t="str">
        <f t="shared" si="11"/>
        <v xml:space="preserve"> </v>
      </c>
      <c r="U50" s="179" t="str">
        <f t="shared" si="11"/>
        <v xml:space="preserve"> </v>
      </c>
      <c r="V50" s="179" t="str">
        <f t="shared" si="11"/>
        <v xml:space="preserve"> </v>
      </c>
      <c r="W50" s="179" t="str">
        <f t="shared" si="11"/>
        <v xml:space="preserve"> </v>
      </c>
      <c r="X50" s="179" t="str">
        <f t="shared" si="11"/>
        <v xml:space="preserve"> </v>
      </c>
      <c r="Y50" s="179" t="str">
        <f t="shared" si="11"/>
        <v xml:space="preserve"> </v>
      </c>
      <c r="Z50" s="179" t="str">
        <f t="shared" si="11"/>
        <v xml:space="preserve"> </v>
      </c>
      <c r="AA50" s="179" t="str">
        <f t="shared" si="11"/>
        <v xml:space="preserve"> </v>
      </c>
      <c r="AB50" s="179" t="str">
        <f t="shared" si="11"/>
        <v xml:space="preserve"> </v>
      </c>
      <c r="AC50" s="179" t="str">
        <f t="shared" si="11"/>
        <v xml:space="preserve"> </v>
      </c>
      <c r="AD50" s="179" t="str">
        <f t="shared" si="11"/>
        <v xml:space="preserve"> </v>
      </c>
      <c r="AE50" s="179" t="str">
        <f t="shared" si="11"/>
        <v xml:space="preserve"> </v>
      </c>
      <c r="AF50" s="179" t="str">
        <f t="shared" si="11"/>
        <v xml:space="preserve"> </v>
      </c>
      <c r="AG50" s="179" t="str">
        <f t="shared" si="11"/>
        <v xml:space="preserve"> </v>
      </c>
      <c r="AH50" s="179" t="str">
        <f t="shared" si="11"/>
        <v xml:space="preserve"> </v>
      </c>
      <c r="AI50" s="179" t="str">
        <f t="shared" si="11"/>
        <v xml:space="preserve"> </v>
      </c>
      <c r="AJ50" s="179" t="str">
        <f t="shared" si="11"/>
        <v xml:space="preserve"> </v>
      </c>
      <c r="AK50" s="179" t="str">
        <f t="shared" si="11"/>
        <v xml:space="preserve"> </v>
      </c>
      <c r="AL50" s="179" t="str">
        <f t="shared" si="11"/>
        <v xml:space="preserve"> </v>
      </c>
      <c r="AM50" s="179" t="str">
        <f t="shared" si="11"/>
        <v xml:space="preserve"> </v>
      </c>
      <c r="AN50" s="179" t="str">
        <f t="shared" si="11"/>
        <v xml:space="preserve"> </v>
      </c>
      <c r="AO50" s="179" t="str">
        <f t="shared" si="11"/>
        <v xml:space="preserve"> </v>
      </c>
      <c r="AP50" s="179" t="str">
        <f t="shared" si="11"/>
        <v xml:space="preserve"> </v>
      </c>
      <c r="AQ50" s="179" t="str">
        <f t="shared" si="11"/>
        <v xml:space="preserve"> </v>
      </c>
      <c r="AR50" s="179" t="str">
        <f t="shared" si="11"/>
        <v xml:space="preserve"> </v>
      </c>
      <c r="AS50" s="179" t="str">
        <f t="shared" si="11"/>
        <v xml:space="preserve"> </v>
      </c>
      <c r="AT50" s="313"/>
      <c r="AU50" s="313"/>
    </row>
    <row r="51" spans="1:47" ht="9.75" customHeight="1">
      <c r="A51" s="341"/>
      <c r="B51" s="342"/>
      <c r="C51" s="342"/>
      <c r="D51" s="342"/>
      <c r="E51" s="343"/>
      <c r="F51" s="180" t="str">
        <f>IF(F50&lt;&gt;" ","%"," ")</f>
        <v xml:space="preserve"> </v>
      </c>
      <c r="G51" s="180" t="str">
        <f t="shared" ref="G51:AS51" si="12">IF(G50&lt;&gt;" ","%"," ")</f>
        <v xml:space="preserve"> </v>
      </c>
      <c r="H51" s="180" t="str">
        <f t="shared" si="12"/>
        <v xml:space="preserve"> </v>
      </c>
      <c r="I51" s="180" t="str">
        <f t="shared" si="12"/>
        <v xml:space="preserve"> </v>
      </c>
      <c r="J51" s="180" t="str">
        <f t="shared" si="12"/>
        <v xml:space="preserve"> </v>
      </c>
      <c r="K51" s="180" t="str">
        <f t="shared" si="12"/>
        <v xml:space="preserve"> </v>
      </c>
      <c r="L51" s="180" t="str">
        <f t="shared" si="12"/>
        <v xml:space="preserve"> </v>
      </c>
      <c r="M51" s="180" t="str">
        <f t="shared" si="12"/>
        <v xml:space="preserve"> </v>
      </c>
      <c r="N51" s="180" t="str">
        <f t="shared" si="12"/>
        <v xml:space="preserve"> </v>
      </c>
      <c r="O51" s="180" t="str">
        <f t="shared" si="12"/>
        <v xml:space="preserve"> </v>
      </c>
      <c r="P51" s="180" t="str">
        <f t="shared" si="12"/>
        <v xml:space="preserve"> </v>
      </c>
      <c r="Q51" s="180" t="str">
        <f t="shared" si="12"/>
        <v xml:space="preserve"> </v>
      </c>
      <c r="R51" s="180" t="str">
        <f t="shared" si="12"/>
        <v xml:space="preserve"> </v>
      </c>
      <c r="S51" s="180" t="str">
        <f t="shared" si="12"/>
        <v xml:space="preserve"> </v>
      </c>
      <c r="T51" s="180" t="str">
        <f t="shared" si="12"/>
        <v xml:space="preserve"> </v>
      </c>
      <c r="U51" s="180" t="str">
        <f t="shared" si="12"/>
        <v xml:space="preserve"> </v>
      </c>
      <c r="V51" s="180" t="str">
        <f t="shared" si="12"/>
        <v xml:space="preserve"> </v>
      </c>
      <c r="W51" s="180" t="str">
        <f t="shared" si="12"/>
        <v xml:space="preserve"> </v>
      </c>
      <c r="X51" s="180" t="str">
        <f t="shared" si="12"/>
        <v xml:space="preserve"> </v>
      </c>
      <c r="Y51" s="180" t="str">
        <f t="shared" si="12"/>
        <v xml:space="preserve"> </v>
      </c>
      <c r="Z51" s="180" t="str">
        <f t="shared" si="12"/>
        <v xml:space="preserve"> </v>
      </c>
      <c r="AA51" s="180" t="str">
        <f t="shared" si="12"/>
        <v xml:space="preserve"> </v>
      </c>
      <c r="AB51" s="180" t="str">
        <f t="shared" si="12"/>
        <v xml:space="preserve"> </v>
      </c>
      <c r="AC51" s="180" t="str">
        <f t="shared" si="12"/>
        <v xml:space="preserve"> </v>
      </c>
      <c r="AD51" s="180" t="str">
        <f t="shared" si="12"/>
        <v xml:space="preserve"> </v>
      </c>
      <c r="AE51" s="180" t="str">
        <f t="shared" si="12"/>
        <v xml:space="preserve"> </v>
      </c>
      <c r="AF51" s="180" t="str">
        <f t="shared" si="12"/>
        <v xml:space="preserve"> </v>
      </c>
      <c r="AG51" s="180" t="str">
        <f t="shared" si="12"/>
        <v xml:space="preserve"> </v>
      </c>
      <c r="AH51" s="180" t="str">
        <f t="shared" si="12"/>
        <v xml:space="preserve"> </v>
      </c>
      <c r="AI51" s="180" t="str">
        <f t="shared" si="12"/>
        <v xml:space="preserve"> </v>
      </c>
      <c r="AJ51" s="180" t="str">
        <f t="shared" si="12"/>
        <v xml:space="preserve"> </v>
      </c>
      <c r="AK51" s="180" t="str">
        <f t="shared" si="12"/>
        <v xml:space="preserve"> </v>
      </c>
      <c r="AL51" s="180" t="str">
        <f t="shared" si="12"/>
        <v xml:space="preserve"> </v>
      </c>
      <c r="AM51" s="180" t="str">
        <f t="shared" si="12"/>
        <v xml:space="preserve"> </v>
      </c>
      <c r="AN51" s="180" t="str">
        <f t="shared" si="12"/>
        <v xml:space="preserve"> </v>
      </c>
      <c r="AO51" s="180" t="str">
        <f t="shared" si="12"/>
        <v xml:space="preserve"> </v>
      </c>
      <c r="AP51" s="180" t="str">
        <f t="shared" si="12"/>
        <v xml:space="preserve"> </v>
      </c>
      <c r="AQ51" s="180" t="str">
        <f t="shared" si="12"/>
        <v xml:space="preserve"> </v>
      </c>
      <c r="AR51" s="180" t="str">
        <f t="shared" si="12"/>
        <v xml:space="preserve"> </v>
      </c>
      <c r="AS51" s="180" t="str">
        <f t="shared" si="12"/>
        <v xml:space="preserve"> </v>
      </c>
      <c r="AT51" s="314"/>
      <c r="AU51" s="314"/>
    </row>
    <row r="52" spans="1:47" ht="9.75" customHeight="1">
      <c r="A52" s="63"/>
      <c r="B52" s="63"/>
      <c r="C52" s="63"/>
      <c r="D52" s="63"/>
      <c r="E52" s="63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5"/>
      <c r="AU52" s="65"/>
    </row>
    <row r="53" spans="1:47" ht="9.75" customHeight="1">
      <c r="A53" s="63"/>
      <c r="B53" s="63"/>
      <c r="C53" s="63"/>
      <c r="D53" s="63"/>
      <c r="E53" s="63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5"/>
      <c r="AU53" s="65"/>
    </row>
    <row r="54" spans="1:47" ht="9.75" customHeight="1">
      <c r="A54" s="63"/>
      <c r="B54" s="63"/>
      <c r="C54" s="63"/>
      <c r="D54" s="63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5"/>
      <c r="AU54" s="65"/>
    </row>
    <row r="55" spans="1:47" ht="9.75" customHeight="1">
      <c r="A55" s="63"/>
      <c r="B55" s="63"/>
      <c r="C55" s="63"/>
      <c r="D55" s="63"/>
      <c r="E55" s="63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5"/>
      <c r="AU55" s="65"/>
    </row>
    <row r="56" spans="1:47" ht="9.75" customHeight="1">
      <c r="A56" s="63"/>
      <c r="B56" s="63"/>
      <c r="C56" s="63"/>
      <c r="D56" s="63"/>
      <c r="E56" s="63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5"/>
      <c r="AU56" s="65"/>
    </row>
    <row r="57" spans="1:47" ht="9.75" customHeight="1">
      <c r="A57" s="63"/>
      <c r="B57" s="63"/>
      <c r="C57" s="63"/>
      <c r="D57" s="63"/>
      <c r="E57" s="63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5"/>
      <c r="AU57" s="65"/>
    </row>
    <row r="58" spans="1:47" ht="9.75" customHeight="1">
      <c r="A58" s="63"/>
      <c r="B58" s="63"/>
      <c r="C58" s="63"/>
      <c r="D58" s="63"/>
      <c r="E58" s="63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5"/>
      <c r="AU58" s="65"/>
    </row>
    <row r="59" spans="1:47" ht="9.75" customHeight="1">
      <c r="A59" s="63"/>
      <c r="B59" s="63"/>
      <c r="C59" s="63"/>
      <c r="D59" s="63"/>
      <c r="E59" s="63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5"/>
      <c r="AU59" s="65"/>
    </row>
    <row r="60" spans="1:47" ht="9.75" customHeight="1">
      <c r="A60" s="63"/>
      <c r="B60" s="63"/>
      <c r="C60" s="63"/>
      <c r="D60" s="63"/>
      <c r="E60" s="63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5"/>
      <c r="AU60" s="65"/>
    </row>
    <row r="61" spans="1:47" ht="9.75" customHeight="1">
      <c r="A61" s="63"/>
      <c r="B61" s="63"/>
      <c r="C61" s="63"/>
      <c r="D61" s="63"/>
      <c r="E61" s="63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5"/>
      <c r="AU61" s="65"/>
    </row>
    <row r="62" spans="1:47" ht="9.75" customHeight="1">
      <c r="A62" s="63"/>
      <c r="B62" s="63"/>
      <c r="C62" s="63"/>
      <c r="D62" s="63"/>
      <c r="E62" s="63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5"/>
      <c r="AU62" s="65"/>
    </row>
    <row r="63" spans="1:47" ht="9.75" customHeight="1">
      <c r="A63" s="63"/>
      <c r="B63" s="63"/>
      <c r="C63" s="63"/>
      <c r="D63" s="63"/>
      <c r="E63" s="63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5"/>
      <c r="AU63" s="65"/>
    </row>
    <row r="64" spans="1:47" ht="9.75" customHeight="1">
      <c r="A64" s="63"/>
      <c r="B64" s="63"/>
      <c r="C64" s="63"/>
      <c r="D64" s="63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5"/>
      <c r="AU64" s="65"/>
    </row>
    <row r="65" spans="1:47" ht="9.75" customHeight="1">
      <c r="A65" s="63"/>
      <c r="B65" s="63"/>
      <c r="C65" s="63"/>
      <c r="D65" s="63"/>
      <c r="E65" s="63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5"/>
      <c r="AU65" s="65"/>
    </row>
    <row r="66" spans="1:47" ht="9.75" customHeight="1">
      <c r="A66" s="63"/>
      <c r="B66" s="63"/>
      <c r="C66" s="63"/>
      <c r="D66" s="63"/>
      <c r="E66" s="63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5"/>
      <c r="AU66" s="65"/>
    </row>
    <row r="67" spans="1:47" ht="9.75" customHeight="1">
      <c r="A67" s="63"/>
      <c r="B67" s="63"/>
      <c r="C67" s="63"/>
      <c r="D67" s="63"/>
      <c r="E67" s="63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5"/>
      <c r="AU67" s="65"/>
    </row>
    <row r="68" spans="1:47" ht="9.75" customHeight="1">
      <c r="A68" s="63"/>
      <c r="B68" s="63"/>
      <c r="C68" s="63"/>
      <c r="D68" s="63"/>
      <c r="E68" s="63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5"/>
      <c r="AU68" s="65"/>
    </row>
    <row r="69" spans="1:47" ht="9.75" customHeight="1">
      <c r="A69" s="66"/>
      <c r="B69" s="66"/>
      <c r="C69" s="66"/>
      <c r="D69" s="66"/>
      <c r="E69" s="66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8"/>
      <c r="AU69" s="68"/>
    </row>
    <row r="70" spans="1:47" ht="6.75" customHeight="1">
      <c r="A70" s="66"/>
      <c r="B70" s="66"/>
      <c r="C70" s="66"/>
      <c r="D70" s="66"/>
      <c r="E70" s="66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8"/>
      <c r="AU70" s="68"/>
    </row>
    <row r="71" spans="1:47" ht="12.75" customHeight="1">
      <c r="A71" s="66"/>
      <c r="B71" s="66"/>
      <c r="C71" s="66"/>
      <c r="D71" s="66"/>
      <c r="E71" s="66"/>
      <c r="F71" s="67"/>
      <c r="G71" s="67"/>
      <c r="H71" s="67"/>
      <c r="I71" s="67"/>
      <c r="J71" s="67"/>
      <c r="K71" s="67"/>
      <c r="L71" s="318" t="s">
        <v>55</v>
      </c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 t="s">
        <v>53</v>
      </c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</row>
    <row r="72" spans="1:47" ht="12" customHeight="1">
      <c r="A72" s="330" t="s">
        <v>59</v>
      </c>
      <c r="B72" s="331"/>
      <c r="C72" s="331"/>
      <c r="D72" s="331"/>
      <c r="E72" s="331"/>
      <c r="F72" s="331"/>
      <c r="G72" s="331"/>
      <c r="H72" s="331"/>
      <c r="I72" s="331"/>
      <c r="J72" s="331"/>
      <c r="K72" s="332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70"/>
      <c r="AU72" s="68"/>
    </row>
    <row r="73" spans="1:47" ht="14.1" customHeight="1">
      <c r="A73" s="328" t="s">
        <v>36</v>
      </c>
      <c r="B73" s="328"/>
      <c r="C73" s="328"/>
      <c r="D73" s="71" t="s">
        <v>138</v>
      </c>
      <c r="E73" s="181" t="str">
        <f>IF(COUNTIF(AU6:AU40," ")=ROWS(AU6:AU40)," ",COUNTIF(AU6:AU40,"Pekiyi"))</f>
        <v xml:space="preserve"> </v>
      </c>
      <c r="F73" s="352" t="str">
        <f t="shared" ref="F73:F78" si="13">IF(E73&lt;&gt;" ","KİŞİ"," ")</f>
        <v xml:space="preserve"> </v>
      </c>
      <c r="G73" s="352"/>
      <c r="H73" s="72" t="str">
        <f>IF(E73=" "," ","%")</f>
        <v xml:space="preserve"> </v>
      </c>
      <c r="I73" s="344" t="str">
        <f>IF(E73=" "," ",100*E73/E78)</f>
        <v xml:space="preserve"> </v>
      </c>
      <c r="J73" s="344"/>
      <c r="K73" s="345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70"/>
      <c r="AU73" s="68"/>
    </row>
    <row r="74" spans="1:47" ht="14.1" customHeight="1">
      <c r="A74" s="328" t="s">
        <v>146</v>
      </c>
      <c r="B74" s="328"/>
      <c r="C74" s="328"/>
      <c r="D74" s="71" t="s">
        <v>139</v>
      </c>
      <c r="E74" s="181" t="str">
        <f>IF(COUNTIF(AU6:AU40," ")=ROWS(AU6:AU40)," ",COUNTIF(AU6:AU40,"İyi"))</f>
        <v xml:space="preserve"> </v>
      </c>
      <c r="F74" s="352" t="str">
        <f t="shared" si="13"/>
        <v xml:space="preserve"> </v>
      </c>
      <c r="G74" s="352"/>
      <c r="H74" s="72" t="str">
        <f>IF(E73=" "," ","%")</f>
        <v xml:space="preserve"> </v>
      </c>
      <c r="I74" s="344" t="str">
        <f>IF(E74=" "," ",100*E74/E78)</f>
        <v xml:space="preserve"> </v>
      </c>
      <c r="J74" s="344"/>
      <c r="K74" s="345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318"/>
      <c r="AG74" s="318"/>
      <c r="AH74" s="318"/>
      <c r="AI74" s="318"/>
      <c r="AJ74" s="318"/>
      <c r="AK74" s="318"/>
      <c r="AL74" s="318"/>
      <c r="AM74" s="318"/>
      <c r="AN74" s="318"/>
      <c r="AO74" s="174"/>
      <c r="AP74" s="174"/>
      <c r="AQ74" s="174"/>
      <c r="AR74" s="174"/>
      <c r="AS74" s="174"/>
      <c r="AT74" s="70"/>
      <c r="AU74" s="68"/>
    </row>
    <row r="75" spans="1:47" ht="14.1" customHeight="1">
      <c r="A75" s="328" t="s">
        <v>145</v>
      </c>
      <c r="B75" s="328"/>
      <c r="C75" s="328"/>
      <c r="D75" s="71" t="s">
        <v>140</v>
      </c>
      <c r="E75" s="181" t="str">
        <f>IF(COUNTIF(AU6:AU40," ")=ROWS(AU6:AU40)," ",COUNTIF(AU6:AU40,"Orta"))</f>
        <v xml:space="preserve"> </v>
      </c>
      <c r="F75" s="352" t="str">
        <f t="shared" si="13"/>
        <v xml:space="preserve"> </v>
      </c>
      <c r="G75" s="352"/>
      <c r="H75" s="72" t="str">
        <f>IF(E73=" "," ","%")</f>
        <v xml:space="preserve"> </v>
      </c>
      <c r="I75" s="344" t="str">
        <f>IF(E75=" "," ",100*E75/E78)</f>
        <v xml:space="preserve"> </v>
      </c>
      <c r="J75" s="344"/>
      <c r="K75" s="345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68"/>
      <c r="AU75" s="68"/>
    </row>
    <row r="76" spans="1:47" ht="14.1" customHeight="1">
      <c r="A76" s="328" t="s">
        <v>144</v>
      </c>
      <c r="B76" s="328"/>
      <c r="C76" s="328"/>
      <c r="D76" s="71" t="s">
        <v>141</v>
      </c>
      <c r="E76" s="181" t="str">
        <f>IF(COUNTIF(AU6:AU40," ")=ROWS(AU6:AU40)," ",COUNTIF(AU6:AU40,"Geçer"))</f>
        <v xml:space="preserve"> </v>
      </c>
      <c r="F76" s="352" t="str">
        <f t="shared" si="13"/>
        <v xml:space="preserve"> </v>
      </c>
      <c r="G76" s="352"/>
      <c r="H76" s="72" t="str">
        <f>IF(E73=" "," ","%")</f>
        <v xml:space="preserve"> </v>
      </c>
      <c r="I76" s="344" t="str">
        <f>IF(E76=" "," ",100*E76/E78)</f>
        <v xml:space="preserve"> </v>
      </c>
      <c r="J76" s="344"/>
      <c r="K76" s="345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68"/>
      <c r="AU76" s="68"/>
    </row>
    <row r="77" spans="1:47" ht="14.1" customHeight="1">
      <c r="A77" s="328" t="s">
        <v>143</v>
      </c>
      <c r="B77" s="328"/>
      <c r="C77" s="328"/>
      <c r="D77" s="182" t="s">
        <v>142</v>
      </c>
      <c r="E77" s="181" t="str">
        <f>IF(COUNTIF(AU6:AU40," ")=ROWS(AU6:AU40)," ",COUNTIF(AU6:AU40,"Geçmez"))</f>
        <v xml:space="preserve"> </v>
      </c>
      <c r="F77" s="352" t="str">
        <f t="shared" si="13"/>
        <v xml:space="preserve"> </v>
      </c>
      <c r="G77" s="352"/>
      <c r="H77" s="72" t="str">
        <f>IF(E73=" "," ","%")</f>
        <v xml:space="preserve"> </v>
      </c>
      <c r="I77" s="344" t="str">
        <f>IF(E77=" "," ",100*E77/E78)</f>
        <v xml:space="preserve"> </v>
      </c>
      <c r="J77" s="344"/>
      <c r="K77" s="345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68"/>
      <c r="AU77" s="68"/>
    </row>
    <row r="78" spans="1:47" ht="14.1" customHeight="1">
      <c r="A78" s="329" t="s">
        <v>37</v>
      </c>
      <c r="B78" s="329"/>
      <c r="C78" s="329"/>
      <c r="D78" s="329"/>
      <c r="E78" s="181" t="str">
        <f>IF(SUM(E73:E77)=0," ",SUM(E73:E77))</f>
        <v xml:space="preserve"> </v>
      </c>
      <c r="F78" s="326" t="str">
        <f t="shared" si="13"/>
        <v xml:space="preserve"> </v>
      </c>
      <c r="G78" s="353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8"/>
      <c r="AU78" s="68"/>
    </row>
    <row r="79" spans="1:47" ht="12" customHeight="1">
      <c r="A79" s="66"/>
      <c r="B79" s="66"/>
      <c r="C79" s="66"/>
      <c r="D79" s="66"/>
      <c r="E79" s="66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8"/>
      <c r="AU79" s="68"/>
    </row>
    <row r="80" spans="1:47" ht="14.25" customHeight="1">
      <c r="A80" s="66"/>
      <c r="B80" s="66"/>
      <c r="C80" s="66"/>
      <c r="D80" s="66"/>
      <c r="E80" s="66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8"/>
      <c r="AU80" s="68"/>
    </row>
    <row r="81" spans="1:47">
      <c r="A81" s="325" t="s">
        <v>38</v>
      </c>
      <c r="B81" s="325"/>
      <c r="C81" s="325"/>
      <c r="D81" s="75" t="str">
        <f>IF(COUNTIF(AT6:AT40," ")=ROWS(AT6:AT40)," ",LARGE(AT6:AT40,1))</f>
        <v xml:space="preserve"> </v>
      </c>
      <c r="E81" s="321"/>
      <c r="F81" s="322"/>
      <c r="G81" s="322"/>
      <c r="H81" s="322"/>
      <c r="I81" s="322"/>
      <c r="J81" s="322"/>
      <c r="K81" s="322"/>
      <c r="L81" s="175"/>
      <c r="M81" s="318" t="s">
        <v>54</v>
      </c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67"/>
      <c r="AG81" s="76"/>
      <c r="AH81" s="76"/>
      <c r="AI81" s="76"/>
      <c r="AJ81" s="76"/>
      <c r="AK81" s="76"/>
      <c r="AL81" s="76"/>
      <c r="AM81" s="76"/>
      <c r="AN81" s="76"/>
      <c r="AO81" s="76"/>
      <c r="AP81" s="174"/>
      <c r="AQ81" s="76"/>
      <c r="AR81" s="76"/>
      <c r="AS81" s="76"/>
      <c r="AT81" s="76"/>
      <c r="AU81" s="76"/>
    </row>
    <row r="82" spans="1:47" ht="12" customHeight="1">
      <c r="A82" s="325" t="s">
        <v>39</v>
      </c>
      <c r="B82" s="325"/>
      <c r="C82" s="325"/>
      <c r="D82" s="75" t="str">
        <f>IF(COUNTIF(AT6:AT27," ")=ROWS(AT6:AT27)," ",SMALL(AT6:AT27,1))</f>
        <v xml:space="preserve"> </v>
      </c>
      <c r="E82" s="321"/>
      <c r="F82" s="322"/>
      <c r="G82" s="322"/>
      <c r="H82" s="322"/>
      <c r="I82" s="322"/>
      <c r="J82" s="322"/>
      <c r="K82" s="322"/>
      <c r="L82" s="175"/>
      <c r="M82" s="17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76"/>
      <c r="AH82" s="76"/>
      <c r="AI82" s="76"/>
      <c r="AJ82" s="76"/>
      <c r="AK82" s="76"/>
      <c r="AL82" s="76"/>
      <c r="AM82" s="76"/>
      <c r="AN82" s="76"/>
      <c r="AO82" s="76"/>
      <c r="AP82" s="1"/>
      <c r="AQ82" s="76"/>
      <c r="AR82" s="76"/>
      <c r="AS82" s="76"/>
      <c r="AT82" s="76"/>
      <c r="AU82" s="76"/>
    </row>
    <row r="83" spans="1:47" ht="15" customHeight="1">
      <c r="A83" s="325" t="s">
        <v>40</v>
      </c>
      <c r="B83" s="325"/>
      <c r="C83" s="325"/>
      <c r="D83" s="177" t="str">
        <f>AT43</f>
        <v xml:space="preserve"> </v>
      </c>
      <c r="E83" s="323"/>
      <c r="F83" s="324"/>
      <c r="G83" s="324"/>
      <c r="H83" s="324"/>
      <c r="I83" s="324"/>
      <c r="J83" s="324"/>
      <c r="K83" s="324"/>
      <c r="L83" s="176"/>
      <c r="M83" s="176"/>
      <c r="N83" s="10"/>
      <c r="O83" s="10"/>
      <c r="P83" s="10"/>
      <c r="Q83" s="10"/>
      <c r="R83" s="10"/>
      <c r="S83" s="10"/>
      <c r="T83" s="10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358" t="s">
        <v>44</v>
      </c>
      <c r="AH83" s="359"/>
      <c r="AI83" s="359"/>
      <c r="AJ83" s="359"/>
      <c r="AK83" s="359"/>
      <c r="AL83" s="359"/>
      <c r="AM83" s="359"/>
      <c r="AN83" s="359"/>
      <c r="AO83" s="360"/>
      <c r="AP83" s="12"/>
      <c r="AQ83" s="358" t="s">
        <v>46</v>
      </c>
      <c r="AR83" s="359"/>
      <c r="AS83" s="359"/>
      <c r="AT83" s="359"/>
      <c r="AU83" s="360"/>
    </row>
    <row r="84" spans="1:47" ht="15" customHeight="1">
      <c r="A84" s="79"/>
      <c r="B84" s="79"/>
      <c r="C84" s="79"/>
      <c r="D84" s="80"/>
      <c r="E84" s="176"/>
      <c r="F84" s="80"/>
      <c r="G84" s="80"/>
      <c r="H84" s="80"/>
      <c r="I84" s="80"/>
      <c r="J84" s="80"/>
      <c r="K84" s="80"/>
      <c r="L84" s="80"/>
      <c r="M84" s="80"/>
      <c r="N84" s="10"/>
      <c r="O84" s="10"/>
      <c r="P84" s="10"/>
      <c r="Q84" s="10"/>
      <c r="R84" s="10"/>
      <c r="S84" s="10"/>
      <c r="T84" s="10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361">
        <f ca="1">TODAY()</f>
        <v>42844</v>
      </c>
      <c r="AH84" s="362"/>
      <c r="AI84" s="362"/>
      <c r="AJ84" s="362"/>
      <c r="AK84" s="362"/>
      <c r="AL84" s="362"/>
      <c r="AM84" s="362"/>
      <c r="AN84" s="362"/>
      <c r="AO84" s="363"/>
      <c r="AP84" s="11"/>
      <c r="AQ84" s="364" t="str">
        <f ca="1">CONCATENATE("…. / …. /",YEAR(TODAY()))</f>
        <v>…. / …. /2017</v>
      </c>
      <c r="AR84" s="362"/>
      <c r="AS84" s="362"/>
      <c r="AT84" s="362"/>
      <c r="AU84" s="363"/>
    </row>
    <row r="85" spans="1:47" ht="12" customHeight="1">
      <c r="A85" s="319" t="s">
        <v>41</v>
      </c>
      <c r="B85" s="320"/>
      <c r="C85" s="320"/>
      <c r="D85" s="320"/>
      <c r="E85" s="81" t="str">
        <f>IF(COUNTIF(AT6:AT40," ")=ROWS(AT6:AT40)," ",SUM(E73:E76))</f>
        <v xml:space="preserve"> </v>
      </c>
      <c r="F85" s="326" t="str">
        <f>IF(E85&lt;&gt;" ","KİŞİ"," ")</f>
        <v xml:space="preserve"> </v>
      </c>
      <c r="G85" s="327"/>
      <c r="H85" s="81" t="str">
        <f>IF(I85=" "," ","%")</f>
        <v xml:space="preserve"> </v>
      </c>
      <c r="I85" s="350" t="str">
        <f>IF(E85=" "," ",100*E85/E78)</f>
        <v xml:space="preserve"> </v>
      </c>
      <c r="J85" s="351"/>
      <c r="K85" s="351"/>
      <c r="L85" s="82"/>
      <c r="M85" s="82"/>
      <c r="N85" s="13"/>
      <c r="O85" s="13"/>
      <c r="P85" s="13"/>
      <c r="Q85" s="13"/>
      <c r="R85" s="13"/>
      <c r="S85" s="13"/>
      <c r="T85" s="13"/>
      <c r="U85" s="13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315" t="str">
        <f>'K. Bilgiler'!H18</f>
        <v>HAKAN ÖNER</v>
      </c>
      <c r="AH85" s="316"/>
      <c r="AI85" s="316"/>
      <c r="AJ85" s="316"/>
      <c r="AK85" s="316"/>
      <c r="AL85" s="316"/>
      <c r="AM85" s="316"/>
      <c r="AN85" s="316"/>
      <c r="AO85" s="317"/>
      <c r="AP85" s="14"/>
      <c r="AQ85" s="307" t="str">
        <f>'K. Bilgiler'!H22</f>
        <v>ŞERİF ÇAKIR</v>
      </c>
      <c r="AR85" s="308"/>
      <c r="AS85" s="308"/>
      <c r="AT85" s="308"/>
      <c r="AU85" s="309"/>
    </row>
    <row r="86" spans="1:47" ht="12" customHeight="1">
      <c r="A86" s="319" t="s">
        <v>42</v>
      </c>
      <c r="B86" s="320"/>
      <c r="C86" s="320"/>
      <c r="D86" s="320"/>
      <c r="E86" s="81" t="str">
        <f>IF(COUNTIF(AT6:AT40," ")=ROWS(AT6:AT40)," ",SUM(E77:E77))</f>
        <v xml:space="preserve"> </v>
      </c>
      <c r="F86" s="326" t="str">
        <f>IF(E86&lt;&gt;" ","KİŞİ"," ")</f>
        <v xml:space="preserve"> </v>
      </c>
      <c r="G86" s="327"/>
      <c r="H86" s="81" t="str">
        <f>IF(I86=" "," ","%")</f>
        <v xml:space="preserve"> </v>
      </c>
      <c r="I86" s="350" t="str">
        <f>IF(E86=" "," ",100*E86/E78)</f>
        <v xml:space="preserve"> </v>
      </c>
      <c r="J86" s="351"/>
      <c r="K86" s="351"/>
      <c r="L86" s="82"/>
      <c r="M86" s="82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301" t="str">
        <f>'K. Bilgiler'!H20</f>
        <v>Türk Dili ve Edebiyatı</v>
      </c>
      <c r="AH86" s="302"/>
      <c r="AI86" s="302"/>
      <c r="AJ86" s="302"/>
      <c r="AK86" s="302"/>
      <c r="AL86" s="302"/>
      <c r="AM86" s="302"/>
      <c r="AN86" s="302"/>
      <c r="AO86" s="303"/>
      <c r="AP86" s="13"/>
      <c r="AQ86" s="307" t="s">
        <v>47</v>
      </c>
      <c r="AR86" s="308"/>
      <c r="AS86" s="308"/>
      <c r="AT86" s="308"/>
      <c r="AU86" s="309"/>
    </row>
    <row r="87" spans="1:47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304"/>
      <c r="AH87" s="305"/>
      <c r="AI87" s="305"/>
      <c r="AJ87" s="305"/>
      <c r="AK87" s="305"/>
      <c r="AL87" s="305"/>
      <c r="AM87" s="305"/>
      <c r="AN87" s="305"/>
      <c r="AO87" s="306"/>
      <c r="AP87" s="84"/>
      <c r="AQ87" s="310"/>
      <c r="AR87" s="311"/>
      <c r="AS87" s="311"/>
      <c r="AT87" s="311"/>
      <c r="AU87" s="312"/>
    </row>
    <row r="89" spans="1:47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6" spans="1:47">
      <c r="D96" s="43"/>
    </row>
  </sheetData>
  <sheetProtection selectLockedCells="1"/>
  <mergeCells count="100">
    <mergeCell ref="C11:E11"/>
    <mergeCell ref="A1:AP1"/>
    <mergeCell ref="AQ1:AU2"/>
    <mergeCell ref="A2:AP2"/>
    <mergeCell ref="A3:E3"/>
    <mergeCell ref="AT3:AU3"/>
    <mergeCell ref="A4:E4"/>
    <mergeCell ref="AU4:AU5"/>
    <mergeCell ref="C5:E5"/>
    <mergeCell ref="C6:E6"/>
    <mergeCell ref="C7:E7"/>
    <mergeCell ref="C8:E8"/>
    <mergeCell ref="C9:E9"/>
    <mergeCell ref="C10:E10"/>
    <mergeCell ref="C23:E23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A43:E43"/>
    <mergeCell ref="A44:E44"/>
    <mergeCell ref="A45:E46"/>
    <mergeCell ref="C35:E35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A41:E41"/>
    <mergeCell ref="A42:E42"/>
    <mergeCell ref="C36:E36"/>
    <mergeCell ref="C37:E37"/>
    <mergeCell ref="C38:E38"/>
    <mergeCell ref="C39:E39"/>
    <mergeCell ref="C40:E40"/>
    <mergeCell ref="AT45:AT46"/>
    <mergeCell ref="AU45:AU46"/>
    <mergeCell ref="A48:E49"/>
    <mergeCell ref="AT48:AT49"/>
    <mergeCell ref="AU48:AU49"/>
    <mergeCell ref="A47:E47"/>
    <mergeCell ref="A50:E51"/>
    <mergeCell ref="AT50:AT51"/>
    <mergeCell ref="AU50:AU51"/>
    <mergeCell ref="L71:AF71"/>
    <mergeCell ref="AG71:AU71"/>
    <mergeCell ref="A72:K72"/>
    <mergeCell ref="A73:C73"/>
    <mergeCell ref="F73:G73"/>
    <mergeCell ref="I73:K73"/>
    <mergeCell ref="A74:C74"/>
    <mergeCell ref="F74:G74"/>
    <mergeCell ref="I74:K74"/>
    <mergeCell ref="AF74:AN74"/>
    <mergeCell ref="A75:C75"/>
    <mergeCell ref="F75:G75"/>
    <mergeCell ref="I75:K75"/>
    <mergeCell ref="A82:C82"/>
    <mergeCell ref="E82:K82"/>
    <mergeCell ref="A76:C76"/>
    <mergeCell ref="F76:G76"/>
    <mergeCell ref="I76:K76"/>
    <mergeCell ref="A77:C77"/>
    <mergeCell ref="F77:G77"/>
    <mergeCell ref="I77:K77"/>
    <mergeCell ref="A78:D78"/>
    <mergeCell ref="F78:G78"/>
    <mergeCell ref="A81:C81"/>
    <mergeCell ref="E81:K81"/>
    <mergeCell ref="M81:AE81"/>
    <mergeCell ref="A83:C83"/>
    <mergeCell ref="E83:K83"/>
    <mergeCell ref="AG83:AO83"/>
    <mergeCell ref="AQ83:AU83"/>
    <mergeCell ref="AG84:AO84"/>
    <mergeCell ref="AQ84:AU84"/>
    <mergeCell ref="AQ87:AU87"/>
    <mergeCell ref="A85:D85"/>
    <mergeCell ref="F85:G85"/>
    <mergeCell ref="I85:K85"/>
    <mergeCell ref="AG85:AO85"/>
    <mergeCell ref="AQ85:AU85"/>
    <mergeCell ref="A86:D86"/>
    <mergeCell ref="F86:G86"/>
    <mergeCell ref="I86:K86"/>
    <mergeCell ref="AG86:AO87"/>
    <mergeCell ref="AQ86:AU86"/>
  </mergeCells>
  <conditionalFormatting sqref="F50:AS50">
    <cfRule type="cellIs" dxfId="35" priority="1" stopIfTrue="1" operator="lessThan">
      <formula>50</formula>
    </cfRule>
  </conditionalFormatting>
  <dataValidations count="2">
    <dataValidation allowBlank="1" showInputMessage="1" showErrorMessage="1" prompt="Öğrencinin sorudan aldığı puan değerini giriniz." sqref="F6:AS40"/>
    <dataValidation allowBlank="1" showInputMessage="1" showErrorMessage="1" prompt="Sorunun konusunu giriniz." sqref="F3:AS3"/>
  </dataValidations>
  <printOptions horizontalCentered="1"/>
  <pageMargins left="0.27559055118110237" right="0.19685039370078741" top="0.19685039370078741" bottom="0.11811023622047245" header="0.23622047244094491" footer="0.15748031496062992"/>
  <pageSetup paperSize="9" scale="6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T68"/>
  <sheetViews>
    <sheetView zoomScaleNormal="100" workbookViewId="0">
      <selection activeCell="N41" sqref="N41"/>
    </sheetView>
  </sheetViews>
  <sheetFormatPr defaultRowHeight="12.75"/>
  <cols>
    <col min="1" max="1" width="5" style="131" customWidth="1"/>
    <col min="2" max="2" width="6.28515625" style="131" customWidth="1"/>
    <col min="3" max="3" width="5.85546875" style="131" customWidth="1"/>
    <col min="4" max="4" width="6.7109375" style="131" customWidth="1"/>
    <col min="5" max="5" width="3.28515625" style="131" customWidth="1"/>
    <col min="6" max="6" width="4" style="131" customWidth="1"/>
    <col min="7" max="7" width="2.7109375" style="131" customWidth="1"/>
    <col min="8" max="8" width="6" style="131" customWidth="1"/>
    <col min="9" max="11" width="7.85546875" style="131" bestFit="1" customWidth="1"/>
    <col min="12" max="14" width="10.42578125" style="131" customWidth="1"/>
    <col min="15" max="15" width="7" style="131" customWidth="1"/>
    <col min="16" max="17" width="11" style="131" bestFit="1" customWidth="1"/>
    <col min="18" max="18" width="10.85546875" style="131" bestFit="1" customWidth="1"/>
    <col min="19" max="16384" width="9.140625" style="131"/>
  </cols>
  <sheetData>
    <row r="1" spans="1:18" ht="23.1" customHeight="1">
      <c r="A1" s="392" t="str">
        <f>'K. Bilgiler'!H14&amp;" EĞİTİM ÖĞRETİM YILI"</f>
        <v>2016-2017 EĞİTİM ÖĞRETİM YILI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4"/>
    </row>
    <row r="2" spans="1:18" ht="23.1" customHeight="1">
      <c r="A2" s="395" t="str">
        <f>'K. Bilgiler'!H6</f>
        <v>ZEHRA ŞELALE ANADOLU LİSESİ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7"/>
    </row>
    <row r="3" spans="1:18" ht="23.1" customHeight="1">
      <c r="A3" s="395" t="str">
        <f>'K. Bilgiler'!H10&amp;" / "&amp;'K. Bilgiler'!H12&amp;" SINIFI "&amp;'K. Bilgiler'!H8&amp;" DERSİ"</f>
        <v>9 / A SINIFI Türk Dili ve Edebiyatı DERSİ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7"/>
    </row>
    <row r="4" spans="1:18" ht="23.1" customHeight="1">
      <c r="A4" s="398" t="s">
        <v>56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400"/>
    </row>
    <row r="5" spans="1:18" ht="21" customHeight="1">
      <c r="A5" s="402" t="s">
        <v>51</v>
      </c>
      <c r="B5" s="402" t="s">
        <v>52</v>
      </c>
      <c r="C5" s="402" t="s">
        <v>1</v>
      </c>
      <c r="D5" s="402"/>
      <c r="E5" s="403"/>
      <c r="F5" s="403"/>
      <c r="G5" s="403"/>
      <c r="H5" s="403"/>
      <c r="I5" s="409" t="s">
        <v>17</v>
      </c>
      <c r="J5" s="409" t="s">
        <v>18</v>
      </c>
      <c r="K5" s="409" t="s">
        <v>19</v>
      </c>
      <c r="L5" s="413" t="s">
        <v>134</v>
      </c>
      <c r="M5" s="413" t="s">
        <v>135</v>
      </c>
      <c r="N5" s="413" t="s">
        <v>136</v>
      </c>
      <c r="O5" s="411" t="s">
        <v>137</v>
      </c>
      <c r="P5" s="407" t="s">
        <v>61</v>
      </c>
      <c r="Q5" s="407" t="s">
        <v>148</v>
      </c>
      <c r="R5" s="378" t="s">
        <v>68</v>
      </c>
    </row>
    <row r="6" spans="1:18" ht="21" customHeight="1">
      <c r="A6" s="403"/>
      <c r="B6" s="403"/>
      <c r="C6" s="403"/>
      <c r="D6" s="403"/>
      <c r="E6" s="403"/>
      <c r="F6" s="403"/>
      <c r="G6" s="403"/>
      <c r="H6" s="403"/>
      <c r="I6" s="410"/>
      <c r="J6" s="410"/>
      <c r="K6" s="410"/>
      <c r="L6" s="413"/>
      <c r="M6" s="413"/>
      <c r="N6" s="413"/>
      <c r="O6" s="412"/>
      <c r="P6" s="407"/>
      <c r="Q6" s="408"/>
      <c r="R6" s="378"/>
    </row>
    <row r="7" spans="1:18" ht="15" customHeight="1">
      <c r="A7" s="44">
        <f>'S. Listesi'!E4</f>
        <v>1</v>
      </c>
      <c r="B7" s="45">
        <f>IF('S. Listesi'!F4=0," ",'S. Listesi'!F4)</f>
        <v>1701</v>
      </c>
      <c r="C7" s="401" t="str">
        <f>IF('S. Listesi'!G4=0,"  ",'S. Listesi'!G4)</f>
        <v>ZEHRA ARSLAN</v>
      </c>
      <c r="D7" s="401"/>
      <c r="E7" s="401"/>
      <c r="F7" s="401"/>
      <c r="G7" s="401"/>
      <c r="H7" s="401"/>
      <c r="I7" s="46" t="str">
        <f>'1. Sınav'!AT6</f>
        <v xml:space="preserve"> </v>
      </c>
      <c r="J7" s="46">
        <f>'2. Sınav'!AT6</f>
        <v>81</v>
      </c>
      <c r="K7" s="46" t="str">
        <f>'3. Sınav'!AT6</f>
        <v xml:space="preserve"> </v>
      </c>
      <c r="L7" s="147"/>
      <c r="M7" s="147"/>
      <c r="N7" s="147"/>
      <c r="O7" s="148"/>
      <c r="P7" s="47">
        <f>IF(SUM(I7:O7)=0," ",AVERAGE(I7:O7))</f>
        <v>81</v>
      </c>
      <c r="Q7" s="48" t="str">
        <f>IF(P7=" "," ",IF(P7&gt;=85,"Pekiyi",IF(P7&gt;=70,"İyi",IF(P7&gt;=60,"Orta",IF(P7&gt;=50,"Geçer",IF(P7&gt;=0,"Geçmez",0))))))</f>
        <v>İyi</v>
      </c>
      <c r="R7" s="132" t="str">
        <f>IF(P7=" "," ",IF(P7&gt;=50,"BAŞARILI","BAŞARISIZ"))</f>
        <v>BAŞARILI</v>
      </c>
    </row>
    <row r="8" spans="1:18" ht="15" customHeight="1">
      <c r="A8" s="44">
        <f>'S. Listesi'!E5</f>
        <v>2</v>
      </c>
      <c r="B8" s="45">
        <f>IF('S. Listesi'!F5=0," ",'S. Listesi'!F5)</f>
        <v>1702</v>
      </c>
      <c r="C8" s="401" t="str">
        <f>IF('S. Listesi'!G5=0,"  ",'S. Listesi'!G5)</f>
        <v>KÜBRA GÜL</v>
      </c>
      <c r="D8" s="401"/>
      <c r="E8" s="401"/>
      <c r="F8" s="401"/>
      <c r="G8" s="401"/>
      <c r="H8" s="401"/>
      <c r="I8" s="46" t="str">
        <f>'1. Sınav'!AT7</f>
        <v xml:space="preserve"> </v>
      </c>
      <c r="J8" s="46">
        <f>'2. Sınav'!AT7</f>
        <v>58</v>
      </c>
      <c r="K8" s="46" t="str">
        <f>'3. Sınav'!AT7</f>
        <v xml:space="preserve"> </v>
      </c>
      <c r="L8" s="147"/>
      <c r="M8" s="147"/>
      <c r="N8" s="147"/>
      <c r="O8" s="148"/>
      <c r="P8" s="47">
        <f t="shared" ref="P8:P41" si="0">IF(SUM(I8:O8)=0," ",AVERAGE(I8:O8))</f>
        <v>58</v>
      </c>
      <c r="Q8" s="48" t="str">
        <f t="shared" ref="Q8:Q41" si="1">IF(P8=" "," ",IF(P8&gt;=85,"Pekiyi",IF(P8&gt;=70,"İyi",IF(P8&gt;=60,"Orta",IF(P8&gt;=50,"Geçer",IF(P8&gt;=0,"Geçmez",0))))))</f>
        <v>Geçer</v>
      </c>
      <c r="R8" s="132" t="str">
        <f t="shared" ref="R8:R41" si="2">IF(P8=" "," ",IF(P8&gt;=50,"BAŞARILI","BAŞARISIZ"))</f>
        <v>BAŞARILI</v>
      </c>
    </row>
    <row r="9" spans="1:18" ht="15" customHeight="1">
      <c r="A9" s="44">
        <f>'S. Listesi'!E6</f>
        <v>3</v>
      </c>
      <c r="B9" s="45">
        <f>IF('S. Listesi'!F6=0," ",'S. Listesi'!F6)</f>
        <v>1703</v>
      </c>
      <c r="C9" s="401" t="str">
        <f>IF('S. Listesi'!G6=0,"  ",'S. Listesi'!G6)</f>
        <v>ÇAĞRI GÜNEN</v>
      </c>
      <c r="D9" s="401"/>
      <c r="E9" s="401"/>
      <c r="F9" s="401"/>
      <c r="G9" s="401"/>
      <c r="H9" s="401"/>
      <c r="I9" s="46" t="str">
        <f>'1. Sınav'!AT8</f>
        <v xml:space="preserve"> </v>
      </c>
      <c r="J9" s="46">
        <f>'2. Sınav'!AT8</f>
        <v>72</v>
      </c>
      <c r="K9" s="46" t="str">
        <f>'3. Sınav'!AT8</f>
        <v xml:space="preserve"> </v>
      </c>
      <c r="L9" s="147"/>
      <c r="M9" s="147"/>
      <c r="N9" s="147"/>
      <c r="O9" s="148"/>
      <c r="P9" s="47">
        <f t="shared" si="0"/>
        <v>72</v>
      </c>
      <c r="Q9" s="48" t="str">
        <f t="shared" si="1"/>
        <v>İyi</v>
      </c>
      <c r="R9" s="132" t="str">
        <f t="shared" si="2"/>
        <v>BAŞARILI</v>
      </c>
    </row>
    <row r="10" spans="1:18" ht="15" customHeight="1">
      <c r="A10" s="44">
        <f>'S. Listesi'!E7</f>
        <v>4</v>
      </c>
      <c r="B10" s="45">
        <f>IF('S. Listesi'!F7=0," ",'S. Listesi'!F7)</f>
        <v>1704</v>
      </c>
      <c r="C10" s="401" t="str">
        <f>IF('S. Listesi'!G7=0,"  ",'S. Listesi'!G7)</f>
        <v>DESTİNA KIZILTAŞ</v>
      </c>
      <c r="D10" s="401"/>
      <c r="E10" s="401"/>
      <c r="F10" s="401"/>
      <c r="G10" s="401"/>
      <c r="H10" s="401"/>
      <c r="I10" s="46" t="str">
        <f>'1. Sınav'!AT9</f>
        <v xml:space="preserve"> </v>
      </c>
      <c r="J10" s="46">
        <f>'2. Sınav'!AT9</f>
        <v>76</v>
      </c>
      <c r="K10" s="46" t="str">
        <f>'3. Sınav'!AT9</f>
        <v xml:space="preserve"> </v>
      </c>
      <c r="L10" s="147"/>
      <c r="M10" s="147"/>
      <c r="N10" s="147"/>
      <c r="O10" s="148"/>
      <c r="P10" s="47">
        <f t="shared" si="0"/>
        <v>76</v>
      </c>
      <c r="Q10" s="48" t="str">
        <f t="shared" si="1"/>
        <v>İyi</v>
      </c>
      <c r="R10" s="132" t="str">
        <f t="shared" si="2"/>
        <v>BAŞARILI</v>
      </c>
    </row>
    <row r="11" spans="1:18" ht="15" customHeight="1">
      <c r="A11" s="44">
        <f>'S. Listesi'!E8</f>
        <v>5</v>
      </c>
      <c r="B11" s="45">
        <f>IF('S. Listesi'!F8=0," ",'S. Listesi'!F8)</f>
        <v>1705</v>
      </c>
      <c r="C11" s="401" t="str">
        <f>IF('S. Listesi'!G8=0,"  ",'S. Listesi'!G8)</f>
        <v>SILA TANRIVER</v>
      </c>
      <c r="D11" s="401"/>
      <c r="E11" s="401"/>
      <c r="F11" s="401"/>
      <c r="G11" s="401"/>
      <c r="H11" s="401"/>
      <c r="I11" s="46" t="str">
        <f>'1. Sınav'!AT10</f>
        <v xml:space="preserve"> </v>
      </c>
      <c r="J11" s="46">
        <f>'2. Sınav'!AT10</f>
        <v>65</v>
      </c>
      <c r="K11" s="46" t="str">
        <f>'3. Sınav'!AT10</f>
        <v xml:space="preserve"> </v>
      </c>
      <c r="L11" s="147"/>
      <c r="M11" s="147"/>
      <c r="N11" s="147"/>
      <c r="O11" s="148"/>
      <c r="P11" s="47">
        <f t="shared" si="0"/>
        <v>65</v>
      </c>
      <c r="Q11" s="48" t="str">
        <f t="shared" si="1"/>
        <v>Orta</v>
      </c>
      <c r="R11" s="132" t="str">
        <f t="shared" si="2"/>
        <v>BAŞARILI</v>
      </c>
    </row>
    <row r="12" spans="1:18" ht="15" customHeight="1">
      <c r="A12" s="44">
        <f>'S. Listesi'!E9</f>
        <v>6</v>
      </c>
      <c r="B12" s="45">
        <f>IF('S. Listesi'!F9=0," ",'S. Listesi'!F9)</f>
        <v>1706</v>
      </c>
      <c r="C12" s="401" t="str">
        <f>IF('S. Listesi'!G9=0,"  ",'S. Listesi'!G9)</f>
        <v>FUNDA TANRIVERMİŞ</v>
      </c>
      <c r="D12" s="401"/>
      <c r="E12" s="401"/>
      <c r="F12" s="401"/>
      <c r="G12" s="401"/>
      <c r="H12" s="401"/>
      <c r="I12" s="46" t="str">
        <f>'1. Sınav'!AT11</f>
        <v xml:space="preserve"> </v>
      </c>
      <c r="J12" s="46" t="str">
        <f>'2. Sınav'!AT11</f>
        <v xml:space="preserve"> </v>
      </c>
      <c r="K12" s="46" t="str">
        <f>'3. Sınav'!AT11</f>
        <v xml:space="preserve"> </v>
      </c>
      <c r="L12" s="147"/>
      <c r="M12" s="147"/>
      <c r="N12" s="147"/>
      <c r="O12" s="148"/>
      <c r="P12" s="47" t="str">
        <f t="shared" si="0"/>
        <v xml:space="preserve"> </v>
      </c>
      <c r="Q12" s="48" t="str">
        <f t="shared" si="1"/>
        <v xml:space="preserve"> </v>
      </c>
      <c r="R12" s="132" t="str">
        <f t="shared" si="2"/>
        <v xml:space="preserve"> </v>
      </c>
    </row>
    <row r="13" spans="1:18" ht="15" customHeight="1">
      <c r="A13" s="44">
        <f>'S. Listesi'!E10</f>
        <v>7</v>
      </c>
      <c r="B13" s="45">
        <f>IF('S. Listesi'!F10=0," ",'S. Listesi'!F10)</f>
        <v>1707</v>
      </c>
      <c r="C13" s="401" t="str">
        <f>IF('S. Listesi'!G10=0,"  ",'S. Listesi'!G10)</f>
        <v>YAĞMUR ESLEM COŞKUN</v>
      </c>
      <c r="D13" s="401"/>
      <c r="E13" s="401"/>
      <c r="F13" s="401"/>
      <c r="G13" s="401"/>
      <c r="H13" s="401"/>
      <c r="I13" s="46" t="str">
        <f>'1. Sınav'!AT12</f>
        <v xml:space="preserve"> </v>
      </c>
      <c r="J13" s="46">
        <f>'2. Sınav'!AT12</f>
        <v>53</v>
      </c>
      <c r="K13" s="46" t="str">
        <f>'3. Sınav'!AT12</f>
        <v xml:space="preserve"> </v>
      </c>
      <c r="L13" s="147"/>
      <c r="M13" s="147"/>
      <c r="N13" s="147"/>
      <c r="O13" s="148"/>
      <c r="P13" s="47">
        <f t="shared" si="0"/>
        <v>53</v>
      </c>
      <c r="Q13" s="48" t="str">
        <f t="shared" si="1"/>
        <v>Geçer</v>
      </c>
      <c r="R13" s="132" t="str">
        <f t="shared" si="2"/>
        <v>BAŞARILI</v>
      </c>
    </row>
    <row r="14" spans="1:18" ht="15" customHeight="1">
      <c r="A14" s="44">
        <f>'S. Listesi'!E11</f>
        <v>8</v>
      </c>
      <c r="B14" s="45">
        <f>IF('S. Listesi'!F11=0," ",'S. Listesi'!F11)</f>
        <v>1708</v>
      </c>
      <c r="C14" s="401" t="str">
        <f>IF('S. Listesi'!G11=0,"  ",'S. Listesi'!G11)</f>
        <v>YUSUF SALİH ÖZDEMİR</v>
      </c>
      <c r="D14" s="401"/>
      <c r="E14" s="401"/>
      <c r="F14" s="401"/>
      <c r="G14" s="401"/>
      <c r="H14" s="401"/>
      <c r="I14" s="46" t="str">
        <f>'1. Sınav'!AT13</f>
        <v xml:space="preserve"> </v>
      </c>
      <c r="J14" s="46">
        <f>'2. Sınav'!AT13</f>
        <v>56</v>
      </c>
      <c r="K14" s="46" t="str">
        <f>'3. Sınav'!AT13</f>
        <v xml:space="preserve"> </v>
      </c>
      <c r="L14" s="147"/>
      <c r="M14" s="147"/>
      <c r="N14" s="147"/>
      <c r="O14" s="148"/>
      <c r="P14" s="47">
        <f t="shared" si="0"/>
        <v>56</v>
      </c>
      <c r="Q14" s="48" t="str">
        <f t="shared" si="1"/>
        <v>Geçer</v>
      </c>
      <c r="R14" s="132" t="str">
        <f t="shared" si="2"/>
        <v>BAŞARILI</v>
      </c>
    </row>
    <row r="15" spans="1:18" ht="15" customHeight="1">
      <c r="A15" s="44">
        <f>'S. Listesi'!E12</f>
        <v>9</v>
      </c>
      <c r="B15" s="45">
        <f>IF('S. Listesi'!F12=0," ",'S. Listesi'!F12)</f>
        <v>1710</v>
      </c>
      <c r="C15" s="401" t="str">
        <f>IF('S. Listesi'!G12=0,"  ",'S. Listesi'!G12)</f>
        <v>SERDAR DÖNMEZ</v>
      </c>
      <c r="D15" s="401"/>
      <c r="E15" s="401"/>
      <c r="F15" s="401"/>
      <c r="G15" s="401"/>
      <c r="H15" s="401"/>
      <c r="I15" s="46" t="str">
        <f>'1. Sınav'!AT14</f>
        <v xml:space="preserve"> </v>
      </c>
      <c r="J15" s="46">
        <f>'2. Sınav'!AT14</f>
        <v>68</v>
      </c>
      <c r="K15" s="46" t="str">
        <f>'3. Sınav'!AT14</f>
        <v xml:space="preserve"> </v>
      </c>
      <c r="L15" s="147"/>
      <c r="M15" s="147"/>
      <c r="N15" s="147"/>
      <c r="O15" s="148"/>
      <c r="P15" s="47">
        <f t="shared" si="0"/>
        <v>68</v>
      </c>
      <c r="Q15" s="48" t="str">
        <f t="shared" si="1"/>
        <v>Orta</v>
      </c>
      <c r="R15" s="132" t="str">
        <f t="shared" si="2"/>
        <v>BAŞARILI</v>
      </c>
    </row>
    <row r="16" spans="1:18" ht="15" customHeight="1">
      <c r="A16" s="44">
        <f>'S. Listesi'!E13</f>
        <v>10</v>
      </c>
      <c r="B16" s="45">
        <f>IF('S. Listesi'!F13=0," ",'S. Listesi'!F13)</f>
        <v>1711</v>
      </c>
      <c r="C16" s="401" t="str">
        <f>IF('S. Listesi'!G13=0,"  ",'S. Listesi'!G13)</f>
        <v>GİZEM ÖZKAN</v>
      </c>
      <c r="D16" s="401"/>
      <c r="E16" s="401"/>
      <c r="F16" s="401"/>
      <c r="G16" s="401"/>
      <c r="H16" s="401"/>
      <c r="I16" s="46" t="str">
        <f>'1. Sınav'!AT15</f>
        <v xml:space="preserve"> </v>
      </c>
      <c r="J16" s="46">
        <f>'2. Sınav'!AT15</f>
        <v>59</v>
      </c>
      <c r="K16" s="46" t="str">
        <f>'3. Sınav'!AT15</f>
        <v xml:space="preserve"> </v>
      </c>
      <c r="L16" s="147"/>
      <c r="M16" s="147"/>
      <c r="N16" s="147"/>
      <c r="O16" s="148"/>
      <c r="P16" s="47">
        <f t="shared" si="0"/>
        <v>59</v>
      </c>
      <c r="Q16" s="48" t="str">
        <f t="shared" si="1"/>
        <v>Geçer</v>
      </c>
      <c r="R16" s="132" t="str">
        <f t="shared" si="2"/>
        <v>BAŞARILI</v>
      </c>
    </row>
    <row r="17" spans="1:18" ht="15" customHeight="1">
      <c r="A17" s="44">
        <f>'S. Listesi'!E14</f>
        <v>11</v>
      </c>
      <c r="B17" s="45">
        <f>IF('S. Listesi'!F14=0," ",'S. Listesi'!F14)</f>
        <v>1712</v>
      </c>
      <c r="C17" s="401" t="str">
        <f>IF('S. Listesi'!G14=0,"  ",'S. Listesi'!G14)</f>
        <v>BÜNYAMIN BAKAC</v>
      </c>
      <c r="D17" s="401"/>
      <c r="E17" s="401"/>
      <c r="F17" s="401"/>
      <c r="G17" s="401"/>
      <c r="H17" s="401"/>
      <c r="I17" s="46" t="str">
        <f>'1. Sınav'!AT16</f>
        <v xml:space="preserve"> </v>
      </c>
      <c r="J17" s="46">
        <f>'2. Sınav'!AT16</f>
        <v>60</v>
      </c>
      <c r="K17" s="46" t="str">
        <f>'3. Sınav'!AT16</f>
        <v xml:space="preserve"> </v>
      </c>
      <c r="L17" s="147"/>
      <c r="M17" s="147"/>
      <c r="N17" s="147"/>
      <c r="O17" s="148"/>
      <c r="P17" s="47">
        <f t="shared" si="0"/>
        <v>60</v>
      </c>
      <c r="Q17" s="48" t="str">
        <f t="shared" si="1"/>
        <v>Orta</v>
      </c>
      <c r="R17" s="132" t="str">
        <f t="shared" si="2"/>
        <v>BAŞARILI</v>
      </c>
    </row>
    <row r="18" spans="1:18" ht="15" customHeight="1">
      <c r="A18" s="44">
        <f>'S. Listesi'!E15</f>
        <v>12</v>
      </c>
      <c r="B18" s="45">
        <f>IF('S. Listesi'!F15=0," ",'S. Listesi'!F15)</f>
        <v>1713</v>
      </c>
      <c r="C18" s="401" t="str">
        <f>IF('S. Listesi'!G15=0,"  ",'S. Listesi'!G15)</f>
        <v>MÜCAHİT ERDEM ÇUBUK</v>
      </c>
      <c r="D18" s="401"/>
      <c r="E18" s="401"/>
      <c r="F18" s="401"/>
      <c r="G18" s="401"/>
      <c r="H18" s="401"/>
      <c r="I18" s="46" t="str">
        <f>'1. Sınav'!AT17</f>
        <v xml:space="preserve"> </v>
      </c>
      <c r="J18" s="46">
        <f>'2. Sınav'!AT17</f>
        <v>76</v>
      </c>
      <c r="K18" s="46" t="str">
        <f>'3. Sınav'!AT17</f>
        <v xml:space="preserve"> </v>
      </c>
      <c r="L18" s="147"/>
      <c r="M18" s="147"/>
      <c r="N18" s="147"/>
      <c r="O18" s="148"/>
      <c r="P18" s="47">
        <f t="shared" si="0"/>
        <v>76</v>
      </c>
      <c r="Q18" s="48" t="str">
        <f t="shared" si="1"/>
        <v>İyi</v>
      </c>
      <c r="R18" s="132" t="str">
        <f t="shared" si="2"/>
        <v>BAŞARILI</v>
      </c>
    </row>
    <row r="19" spans="1:18" ht="15" customHeight="1">
      <c r="A19" s="44">
        <f>'S. Listesi'!E16</f>
        <v>13</v>
      </c>
      <c r="B19" s="45">
        <f>IF('S. Listesi'!F16=0," ",'S. Listesi'!F16)</f>
        <v>1714</v>
      </c>
      <c r="C19" s="401" t="str">
        <f>IF('S. Listesi'!G16=0,"  ",'S. Listesi'!G16)</f>
        <v>ALTAN ULUDOĞAN</v>
      </c>
      <c r="D19" s="401"/>
      <c r="E19" s="401"/>
      <c r="F19" s="401"/>
      <c r="G19" s="401"/>
      <c r="H19" s="401"/>
      <c r="I19" s="46" t="str">
        <f>'1. Sınav'!AT18</f>
        <v xml:space="preserve"> </v>
      </c>
      <c r="J19" s="46" t="str">
        <f>'2. Sınav'!AT18</f>
        <v xml:space="preserve"> </v>
      </c>
      <c r="K19" s="46" t="str">
        <f>'3. Sınav'!AT18</f>
        <v xml:space="preserve"> </v>
      </c>
      <c r="L19" s="147"/>
      <c r="M19" s="147"/>
      <c r="N19" s="147"/>
      <c r="O19" s="148"/>
      <c r="P19" s="47" t="str">
        <f t="shared" si="0"/>
        <v xml:space="preserve"> </v>
      </c>
      <c r="Q19" s="48" t="str">
        <f t="shared" si="1"/>
        <v xml:space="preserve"> </v>
      </c>
      <c r="R19" s="132" t="str">
        <f t="shared" si="2"/>
        <v xml:space="preserve"> </v>
      </c>
    </row>
    <row r="20" spans="1:18" ht="15" customHeight="1">
      <c r="A20" s="44">
        <f>'S. Listesi'!E17</f>
        <v>14</v>
      </c>
      <c r="B20" s="45">
        <f>IF('S. Listesi'!F17=0," ",'S. Listesi'!F17)</f>
        <v>1726</v>
      </c>
      <c r="C20" s="401" t="str">
        <f>IF('S. Listesi'!G17=0,"  ",'S. Listesi'!G17)</f>
        <v>MEHMET EMİR ARSLAN</v>
      </c>
      <c r="D20" s="401"/>
      <c r="E20" s="401"/>
      <c r="F20" s="401"/>
      <c r="G20" s="401"/>
      <c r="H20" s="401"/>
      <c r="I20" s="46" t="str">
        <f>'1. Sınav'!AT19</f>
        <v xml:space="preserve"> </v>
      </c>
      <c r="J20" s="46" t="str">
        <f>'2. Sınav'!AT19</f>
        <v xml:space="preserve"> </v>
      </c>
      <c r="K20" s="46" t="str">
        <f>'3. Sınav'!AT19</f>
        <v xml:space="preserve"> </v>
      </c>
      <c r="L20" s="147"/>
      <c r="M20" s="147"/>
      <c r="N20" s="147"/>
      <c r="O20" s="148"/>
      <c r="P20" s="47" t="str">
        <f t="shared" si="0"/>
        <v xml:space="preserve"> </v>
      </c>
      <c r="Q20" s="48" t="str">
        <f t="shared" si="1"/>
        <v xml:space="preserve"> </v>
      </c>
      <c r="R20" s="132" t="str">
        <f t="shared" si="2"/>
        <v xml:space="preserve"> </v>
      </c>
    </row>
    <row r="21" spans="1:18" ht="15" customHeight="1">
      <c r="A21" s="44">
        <f>'S. Listesi'!E18</f>
        <v>15</v>
      </c>
      <c r="B21" s="45">
        <f>IF('S. Listesi'!F18=0," ",'S. Listesi'!F18)</f>
        <v>1739</v>
      </c>
      <c r="C21" s="401" t="str">
        <f>IF('S. Listesi'!G18=0,"  ",'S. Listesi'!G18)</f>
        <v>EZGİ SAKARYA</v>
      </c>
      <c r="D21" s="401"/>
      <c r="E21" s="401"/>
      <c r="F21" s="401"/>
      <c r="G21" s="401"/>
      <c r="H21" s="401"/>
      <c r="I21" s="46" t="str">
        <f>'1. Sınav'!AT20</f>
        <v xml:space="preserve"> </v>
      </c>
      <c r="J21" s="46" t="str">
        <f>'2. Sınav'!AT20</f>
        <v xml:space="preserve"> </v>
      </c>
      <c r="K21" s="46" t="str">
        <f>'3. Sınav'!AT20</f>
        <v xml:space="preserve"> </v>
      </c>
      <c r="L21" s="147"/>
      <c r="M21" s="147"/>
      <c r="N21" s="147"/>
      <c r="O21" s="148"/>
      <c r="P21" s="47" t="str">
        <f t="shared" si="0"/>
        <v xml:space="preserve"> </v>
      </c>
      <c r="Q21" s="48" t="str">
        <f t="shared" si="1"/>
        <v xml:space="preserve"> </v>
      </c>
      <c r="R21" s="132" t="str">
        <f t="shared" si="2"/>
        <v xml:space="preserve"> </v>
      </c>
    </row>
    <row r="22" spans="1:18" ht="15" customHeight="1">
      <c r="A22" s="44">
        <f>'S. Listesi'!E19</f>
        <v>16</v>
      </c>
      <c r="B22" s="45">
        <f>IF('S. Listesi'!F19=0," ",'S. Listesi'!F19)</f>
        <v>1745</v>
      </c>
      <c r="C22" s="401" t="str">
        <f>IF('S. Listesi'!G19=0,"  ",'S. Listesi'!G19)</f>
        <v>BERNA ÖZDEMİR</v>
      </c>
      <c r="D22" s="401"/>
      <c r="E22" s="401"/>
      <c r="F22" s="401"/>
      <c r="G22" s="401"/>
      <c r="H22" s="401"/>
      <c r="I22" s="46" t="str">
        <f>'1. Sınav'!AT21</f>
        <v xml:space="preserve"> </v>
      </c>
      <c r="J22" s="46" t="str">
        <f>'2. Sınav'!AT21</f>
        <v xml:space="preserve"> </v>
      </c>
      <c r="K22" s="46" t="str">
        <f>'3. Sınav'!AT21</f>
        <v xml:space="preserve"> </v>
      </c>
      <c r="L22" s="147"/>
      <c r="M22" s="147"/>
      <c r="N22" s="147"/>
      <c r="O22" s="148"/>
      <c r="P22" s="47" t="str">
        <f t="shared" si="0"/>
        <v xml:space="preserve"> </v>
      </c>
      <c r="Q22" s="48" t="str">
        <f t="shared" si="1"/>
        <v xml:space="preserve"> </v>
      </c>
      <c r="R22" s="132" t="str">
        <f t="shared" si="2"/>
        <v xml:space="preserve"> </v>
      </c>
    </row>
    <row r="23" spans="1:18" ht="15" customHeight="1">
      <c r="A23" s="44">
        <f>'S. Listesi'!E20</f>
        <v>17</v>
      </c>
      <c r="B23" s="45">
        <f>IF('S. Listesi'!F20=0," ",'S. Listesi'!F20)</f>
        <v>1750</v>
      </c>
      <c r="C23" s="401" t="str">
        <f>IF('S. Listesi'!G20=0,"  ",'S. Listesi'!G20)</f>
        <v>OĞUZHAN ERGEN</v>
      </c>
      <c r="D23" s="401"/>
      <c r="E23" s="401"/>
      <c r="F23" s="401"/>
      <c r="G23" s="401"/>
      <c r="H23" s="401"/>
      <c r="I23" s="46" t="str">
        <f>'1. Sınav'!AT22</f>
        <v xml:space="preserve"> </v>
      </c>
      <c r="J23" s="46" t="str">
        <f>'2. Sınav'!AT22</f>
        <v xml:space="preserve"> </v>
      </c>
      <c r="K23" s="46" t="str">
        <f>'3. Sınav'!AT22</f>
        <v xml:space="preserve"> </v>
      </c>
      <c r="L23" s="147"/>
      <c r="M23" s="147"/>
      <c r="N23" s="147"/>
      <c r="O23" s="148"/>
      <c r="P23" s="47" t="str">
        <f t="shared" si="0"/>
        <v xml:space="preserve"> </v>
      </c>
      <c r="Q23" s="48" t="str">
        <f t="shared" si="1"/>
        <v xml:space="preserve"> </v>
      </c>
      <c r="R23" s="132" t="str">
        <f t="shared" si="2"/>
        <v xml:space="preserve"> </v>
      </c>
    </row>
    <row r="24" spans="1:18" ht="15" customHeight="1">
      <c r="A24" s="44">
        <f>'S. Listesi'!E21</f>
        <v>18</v>
      </c>
      <c r="B24" s="45">
        <f>IF('S. Listesi'!F21=0," ",'S. Listesi'!F21)</f>
        <v>1757</v>
      </c>
      <c r="C24" s="401" t="str">
        <f>IF('S. Listesi'!G21=0,"  ",'S. Listesi'!G21)</f>
        <v>YAREN COŞKUN</v>
      </c>
      <c r="D24" s="401"/>
      <c r="E24" s="401"/>
      <c r="F24" s="401"/>
      <c r="G24" s="401"/>
      <c r="H24" s="401"/>
      <c r="I24" s="46" t="str">
        <f>'1. Sınav'!AT23</f>
        <v xml:space="preserve"> </v>
      </c>
      <c r="J24" s="46" t="str">
        <f>'2. Sınav'!AT23</f>
        <v xml:space="preserve"> </v>
      </c>
      <c r="K24" s="46" t="str">
        <f>'3. Sınav'!AT23</f>
        <v xml:space="preserve"> </v>
      </c>
      <c r="L24" s="147"/>
      <c r="M24" s="147"/>
      <c r="N24" s="147"/>
      <c r="O24" s="148"/>
      <c r="P24" s="47" t="str">
        <f t="shared" si="0"/>
        <v xml:space="preserve"> </v>
      </c>
      <c r="Q24" s="48" t="str">
        <f t="shared" si="1"/>
        <v xml:space="preserve"> </v>
      </c>
      <c r="R24" s="132" t="str">
        <f t="shared" si="2"/>
        <v xml:space="preserve"> </v>
      </c>
    </row>
    <row r="25" spans="1:18" ht="15" customHeight="1">
      <c r="A25" s="44">
        <f>'S. Listesi'!E22</f>
        <v>19</v>
      </c>
      <c r="B25" s="45">
        <f>IF('S. Listesi'!F22=0," ",'S. Listesi'!F22)</f>
        <v>1762</v>
      </c>
      <c r="C25" s="401" t="str">
        <f>IF('S. Listesi'!G22=0,"  ",'S. Listesi'!G22)</f>
        <v>İREM CİHAN</v>
      </c>
      <c r="D25" s="401"/>
      <c r="E25" s="401"/>
      <c r="F25" s="401"/>
      <c r="G25" s="401"/>
      <c r="H25" s="401"/>
      <c r="I25" s="46" t="str">
        <f>'1. Sınav'!AT24</f>
        <v xml:space="preserve"> </v>
      </c>
      <c r="J25" s="46" t="str">
        <f>'2. Sınav'!AT24</f>
        <v xml:space="preserve"> </v>
      </c>
      <c r="K25" s="46" t="str">
        <f>'3. Sınav'!AT24</f>
        <v xml:space="preserve"> </v>
      </c>
      <c r="L25" s="147"/>
      <c r="M25" s="147"/>
      <c r="N25" s="147"/>
      <c r="O25" s="148"/>
      <c r="P25" s="47" t="str">
        <f t="shared" si="0"/>
        <v xml:space="preserve"> </v>
      </c>
      <c r="Q25" s="48" t="str">
        <f t="shared" si="1"/>
        <v xml:space="preserve"> </v>
      </c>
      <c r="R25" s="132" t="str">
        <f t="shared" si="2"/>
        <v xml:space="preserve"> </v>
      </c>
    </row>
    <row r="26" spans="1:18" ht="15" customHeight="1">
      <c r="A26" s="44">
        <f>'S. Listesi'!E23</f>
        <v>20</v>
      </c>
      <c r="B26" s="45">
        <f>IF('S. Listesi'!F23=0," ",'S. Listesi'!F23)</f>
        <v>1764</v>
      </c>
      <c r="C26" s="401" t="str">
        <f>IF('S. Listesi'!G23=0,"  ",'S. Listesi'!G23)</f>
        <v>GÖKNUR ACARTÜRK</v>
      </c>
      <c r="D26" s="401"/>
      <c r="E26" s="401"/>
      <c r="F26" s="401"/>
      <c r="G26" s="401"/>
      <c r="H26" s="401"/>
      <c r="I26" s="46" t="str">
        <f>'1. Sınav'!AT25</f>
        <v xml:space="preserve"> </v>
      </c>
      <c r="J26" s="46" t="str">
        <f>'2. Sınav'!AT25</f>
        <v xml:space="preserve"> </v>
      </c>
      <c r="K26" s="46" t="str">
        <f>'3. Sınav'!AT25</f>
        <v xml:space="preserve"> </v>
      </c>
      <c r="L26" s="147"/>
      <c r="M26" s="147"/>
      <c r="N26" s="147"/>
      <c r="O26" s="148"/>
      <c r="P26" s="47" t="str">
        <f t="shared" si="0"/>
        <v xml:space="preserve"> </v>
      </c>
      <c r="Q26" s="48" t="str">
        <f t="shared" si="1"/>
        <v xml:space="preserve"> </v>
      </c>
      <c r="R26" s="132" t="str">
        <f t="shared" si="2"/>
        <v xml:space="preserve"> </v>
      </c>
    </row>
    <row r="27" spans="1:18" ht="15" customHeight="1">
      <c r="A27" s="44">
        <f>'S. Listesi'!E24</f>
        <v>21</v>
      </c>
      <c r="B27" s="45">
        <f>IF('S. Listesi'!F24=0," ",'S. Listesi'!F24)</f>
        <v>1767</v>
      </c>
      <c r="C27" s="401" t="str">
        <f>IF('S. Listesi'!G24=0,"  ",'S. Listesi'!G24)</f>
        <v>İLKNUR CANLI</v>
      </c>
      <c r="D27" s="401"/>
      <c r="E27" s="401"/>
      <c r="F27" s="401"/>
      <c r="G27" s="401"/>
      <c r="H27" s="401"/>
      <c r="I27" s="46" t="str">
        <f>'1. Sınav'!AT26</f>
        <v xml:space="preserve"> </v>
      </c>
      <c r="J27" s="46" t="str">
        <f>'2. Sınav'!AT26</f>
        <v xml:space="preserve"> </v>
      </c>
      <c r="K27" s="46" t="str">
        <f>'3. Sınav'!AT26</f>
        <v xml:space="preserve"> </v>
      </c>
      <c r="L27" s="147"/>
      <c r="M27" s="147"/>
      <c r="N27" s="147"/>
      <c r="O27" s="148"/>
      <c r="P27" s="47" t="str">
        <f t="shared" si="0"/>
        <v xml:space="preserve"> </v>
      </c>
      <c r="Q27" s="48" t="str">
        <f t="shared" si="1"/>
        <v xml:space="preserve"> </v>
      </c>
      <c r="R27" s="132" t="str">
        <f t="shared" si="2"/>
        <v xml:space="preserve"> </v>
      </c>
    </row>
    <row r="28" spans="1:18" ht="15" customHeight="1">
      <c r="A28" s="44">
        <f>'S. Listesi'!E25</f>
        <v>22</v>
      </c>
      <c r="B28" s="45">
        <f>IF('S. Listesi'!F25=0," ",'S. Listesi'!F25)</f>
        <v>1772</v>
      </c>
      <c r="C28" s="401" t="str">
        <f>IF('S. Listesi'!G25=0,"  ",'S. Listesi'!G25)</f>
        <v>NURSENA İŞLER</v>
      </c>
      <c r="D28" s="401"/>
      <c r="E28" s="401"/>
      <c r="F28" s="401"/>
      <c r="G28" s="401"/>
      <c r="H28" s="401"/>
      <c r="I28" s="46" t="str">
        <f>'1. Sınav'!AT27</f>
        <v xml:space="preserve"> </v>
      </c>
      <c r="J28" s="46" t="str">
        <f>'2. Sınav'!AT27</f>
        <v xml:space="preserve"> </v>
      </c>
      <c r="K28" s="46" t="str">
        <f>'3. Sınav'!AT27</f>
        <v xml:space="preserve"> </v>
      </c>
      <c r="L28" s="147"/>
      <c r="M28" s="147"/>
      <c r="N28" s="147"/>
      <c r="O28" s="148"/>
      <c r="P28" s="47" t="str">
        <f t="shared" si="0"/>
        <v xml:space="preserve"> </v>
      </c>
      <c r="Q28" s="48" t="str">
        <f t="shared" si="1"/>
        <v xml:space="preserve"> </v>
      </c>
      <c r="R28" s="132" t="str">
        <f t="shared" si="2"/>
        <v xml:space="preserve"> </v>
      </c>
    </row>
    <row r="29" spans="1:18" ht="15" customHeight="1">
      <c r="A29" s="44">
        <f>'S. Listesi'!E26</f>
        <v>23</v>
      </c>
      <c r="B29" s="45">
        <f>IF('S. Listesi'!F26=0," ",'S. Listesi'!F26)</f>
        <v>1775</v>
      </c>
      <c r="C29" s="404" t="str">
        <f>IF('S. Listesi'!G26=0,"  ",'S. Listesi'!G26)</f>
        <v>İREM KARADAĞ</v>
      </c>
      <c r="D29" s="405"/>
      <c r="E29" s="405"/>
      <c r="F29" s="405"/>
      <c r="G29" s="405"/>
      <c r="H29" s="405"/>
      <c r="I29" s="46" t="str">
        <f>'1. Sınav'!AT28</f>
        <v xml:space="preserve"> </v>
      </c>
      <c r="J29" s="46" t="str">
        <f>'2. Sınav'!AT28</f>
        <v xml:space="preserve"> </v>
      </c>
      <c r="K29" s="46" t="str">
        <f>'3. Sınav'!AT28</f>
        <v xml:space="preserve"> </v>
      </c>
      <c r="L29" s="147"/>
      <c r="M29" s="147"/>
      <c r="N29" s="147"/>
      <c r="O29" s="148"/>
      <c r="P29" s="47" t="str">
        <f t="shared" si="0"/>
        <v xml:space="preserve"> </v>
      </c>
      <c r="Q29" s="48" t="str">
        <f t="shared" si="1"/>
        <v xml:space="preserve"> </v>
      </c>
      <c r="R29" s="132" t="str">
        <f t="shared" si="2"/>
        <v xml:space="preserve"> </v>
      </c>
    </row>
    <row r="30" spans="1:18" ht="15" customHeight="1">
      <c r="A30" s="44">
        <f>'S. Listesi'!E27</f>
        <v>24</v>
      </c>
      <c r="B30" s="45">
        <f>IF('S. Listesi'!F27=0," ",'S. Listesi'!F27)</f>
        <v>1778</v>
      </c>
      <c r="C30" s="404" t="str">
        <f>IF('S. Listesi'!G27=0,"  ",'S. Listesi'!G27)</f>
        <v>YAĞIZ RESULOĞLU</v>
      </c>
      <c r="D30" s="405"/>
      <c r="E30" s="405"/>
      <c r="F30" s="405"/>
      <c r="G30" s="405"/>
      <c r="H30" s="405"/>
      <c r="I30" s="46" t="str">
        <f>'1. Sınav'!AT29</f>
        <v xml:space="preserve"> </v>
      </c>
      <c r="J30" s="46" t="str">
        <f>'2. Sınav'!AT29</f>
        <v xml:space="preserve"> </v>
      </c>
      <c r="K30" s="46" t="str">
        <f>'3. Sınav'!AT29</f>
        <v xml:space="preserve"> </v>
      </c>
      <c r="L30" s="147"/>
      <c r="M30" s="147"/>
      <c r="N30" s="147"/>
      <c r="O30" s="148"/>
      <c r="P30" s="47" t="str">
        <f t="shared" si="0"/>
        <v xml:space="preserve"> </v>
      </c>
      <c r="Q30" s="48" t="str">
        <f t="shared" si="1"/>
        <v xml:space="preserve"> </v>
      </c>
      <c r="R30" s="132" t="str">
        <f t="shared" si="2"/>
        <v xml:space="preserve"> </v>
      </c>
    </row>
    <row r="31" spans="1:18" ht="15" customHeight="1">
      <c r="A31" s="44">
        <f>'S. Listesi'!E28</f>
        <v>25</v>
      </c>
      <c r="B31" s="45">
        <f>IF('S. Listesi'!F28=0," ",'S. Listesi'!F28)</f>
        <v>1785</v>
      </c>
      <c r="C31" s="404" t="str">
        <f>IF('S. Listesi'!G28=0,"  ",'S. Listesi'!G28)</f>
        <v>SİBEL DÖNGEZ</v>
      </c>
      <c r="D31" s="405"/>
      <c r="E31" s="405"/>
      <c r="F31" s="405"/>
      <c r="G31" s="405"/>
      <c r="H31" s="405"/>
      <c r="I31" s="46" t="str">
        <f>'1. Sınav'!AT30</f>
        <v xml:space="preserve"> </v>
      </c>
      <c r="J31" s="46" t="str">
        <f>'2. Sınav'!AT30</f>
        <v xml:space="preserve"> </v>
      </c>
      <c r="K31" s="46" t="str">
        <f>'3. Sınav'!AT30</f>
        <v xml:space="preserve"> </v>
      </c>
      <c r="L31" s="147"/>
      <c r="M31" s="147"/>
      <c r="N31" s="147"/>
      <c r="O31" s="148"/>
      <c r="P31" s="47" t="str">
        <f t="shared" si="0"/>
        <v xml:space="preserve"> </v>
      </c>
      <c r="Q31" s="48" t="str">
        <f t="shared" si="1"/>
        <v xml:space="preserve"> </v>
      </c>
      <c r="R31" s="132" t="str">
        <f t="shared" si="2"/>
        <v xml:space="preserve"> </v>
      </c>
    </row>
    <row r="32" spans="1:18" ht="15" customHeight="1">
      <c r="A32" s="44">
        <f>'S. Listesi'!E29</f>
        <v>26</v>
      </c>
      <c r="B32" s="45">
        <f>IF('S. Listesi'!F29=0," ",'S. Listesi'!F29)</f>
        <v>1788</v>
      </c>
      <c r="C32" s="404" t="str">
        <f>IF('S. Listesi'!G29=0,"  ",'S. Listesi'!G29)</f>
        <v>ALEYNA TOPUZ</v>
      </c>
      <c r="D32" s="405"/>
      <c r="E32" s="405"/>
      <c r="F32" s="405"/>
      <c r="G32" s="405"/>
      <c r="H32" s="405"/>
      <c r="I32" s="46" t="str">
        <f>'1. Sınav'!AT31</f>
        <v xml:space="preserve"> </v>
      </c>
      <c r="J32" s="46" t="str">
        <f>'2. Sınav'!AT31</f>
        <v xml:space="preserve"> </v>
      </c>
      <c r="K32" s="46" t="str">
        <f>'3. Sınav'!AT31</f>
        <v xml:space="preserve"> </v>
      </c>
      <c r="L32" s="147"/>
      <c r="M32" s="147"/>
      <c r="N32" s="147"/>
      <c r="O32" s="148"/>
      <c r="P32" s="47" t="str">
        <f t="shared" si="0"/>
        <v xml:space="preserve"> </v>
      </c>
      <c r="Q32" s="48" t="str">
        <f t="shared" si="1"/>
        <v xml:space="preserve"> </v>
      </c>
      <c r="R32" s="132" t="str">
        <f t="shared" si="2"/>
        <v xml:space="preserve"> </v>
      </c>
    </row>
    <row r="33" spans="1:18" ht="15" customHeight="1">
      <c r="A33" s="44">
        <f>'S. Listesi'!E30</f>
        <v>27</v>
      </c>
      <c r="B33" s="45">
        <f>IF('S. Listesi'!F30=0," ",'S. Listesi'!F30)</f>
        <v>1793</v>
      </c>
      <c r="C33" s="404" t="str">
        <f>IF('S. Listesi'!G30=0,"  ",'S. Listesi'!G30)</f>
        <v>BAHADIR ÖZTÜRK</v>
      </c>
      <c r="D33" s="405"/>
      <c r="E33" s="405"/>
      <c r="F33" s="405"/>
      <c r="G33" s="405"/>
      <c r="H33" s="405"/>
      <c r="I33" s="46" t="str">
        <f>'1. Sınav'!AT32</f>
        <v xml:space="preserve"> </v>
      </c>
      <c r="J33" s="46" t="str">
        <f>'2. Sınav'!AT32</f>
        <v xml:space="preserve"> </v>
      </c>
      <c r="K33" s="46" t="str">
        <f>'3. Sınav'!AT32</f>
        <v xml:space="preserve"> </v>
      </c>
      <c r="L33" s="147"/>
      <c r="M33" s="147"/>
      <c r="N33" s="147"/>
      <c r="O33" s="148"/>
      <c r="P33" s="47" t="str">
        <f t="shared" si="0"/>
        <v xml:space="preserve"> </v>
      </c>
      <c r="Q33" s="48" t="str">
        <f t="shared" si="1"/>
        <v xml:space="preserve"> </v>
      </c>
      <c r="R33" s="132" t="str">
        <f t="shared" si="2"/>
        <v xml:space="preserve"> </v>
      </c>
    </row>
    <row r="34" spans="1:18" ht="15" customHeight="1">
      <c r="A34" s="44">
        <f>'S. Listesi'!E31</f>
        <v>28</v>
      </c>
      <c r="B34" s="45">
        <f>IF('S. Listesi'!F31=0," ",'S. Listesi'!F31)</f>
        <v>1801</v>
      </c>
      <c r="C34" s="404" t="str">
        <f>IF('S. Listesi'!G31=0,"  ",'S. Listesi'!G31)</f>
        <v>BERİLSU AKÇEVRE</v>
      </c>
      <c r="D34" s="405"/>
      <c r="E34" s="405"/>
      <c r="F34" s="405"/>
      <c r="G34" s="405"/>
      <c r="H34" s="405"/>
      <c r="I34" s="46" t="str">
        <f>'1. Sınav'!AT33</f>
        <v xml:space="preserve"> </v>
      </c>
      <c r="J34" s="46" t="str">
        <f>'2. Sınav'!AT33</f>
        <v xml:space="preserve"> </v>
      </c>
      <c r="K34" s="46" t="str">
        <f>'3. Sınav'!AT33</f>
        <v xml:space="preserve"> </v>
      </c>
      <c r="L34" s="147"/>
      <c r="M34" s="147"/>
      <c r="N34" s="147"/>
      <c r="O34" s="148"/>
      <c r="P34" s="47" t="str">
        <f t="shared" si="0"/>
        <v xml:space="preserve"> </v>
      </c>
      <c r="Q34" s="48" t="str">
        <f t="shared" si="1"/>
        <v xml:space="preserve"> </v>
      </c>
      <c r="R34" s="132" t="str">
        <f t="shared" si="2"/>
        <v xml:space="preserve"> </v>
      </c>
    </row>
    <row r="35" spans="1:18" ht="15" customHeight="1">
      <c r="A35" s="44">
        <f>'S. Listesi'!E32</f>
        <v>29</v>
      </c>
      <c r="B35" s="45">
        <f>IF('S. Listesi'!F32=0," ",'S. Listesi'!F32)</f>
        <v>1805</v>
      </c>
      <c r="C35" s="401" t="str">
        <f>IF('S. Listesi'!G32=0,"  ",'S. Listesi'!G32)</f>
        <v>ESLEM ÖDEMİŞ</v>
      </c>
      <c r="D35" s="401"/>
      <c r="E35" s="401"/>
      <c r="F35" s="401"/>
      <c r="G35" s="401"/>
      <c r="H35" s="401"/>
      <c r="I35" s="46" t="str">
        <f>'1. Sınav'!AT34</f>
        <v xml:space="preserve"> </v>
      </c>
      <c r="J35" s="46" t="str">
        <f>'2. Sınav'!AT34</f>
        <v xml:space="preserve"> </v>
      </c>
      <c r="K35" s="46" t="str">
        <f>'3. Sınav'!AT34</f>
        <v xml:space="preserve"> </v>
      </c>
      <c r="L35" s="147"/>
      <c r="M35" s="147"/>
      <c r="N35" s="147"/>
      <c r="O35" s="148"/>
      <c r="P35" s="47" t="str">
        <f t="shared" si="0"/>
        <v xml:space="preserve"> </v>
      </c>
      <c r="Q35" s="48" t="str">
        <f t="shared" si="1"/>
        <v xml:space="preserve"> </v>
      </c>
      <c r="R35" s="132" t="str">
        <f t="shared" si="2"/>
        <v xml:space="preserve"> </v>
      </c>
    </row>
    <row r="36" spans="1:18" ht="15" customHeight="1">
      <c r="A36" s="44">
        <f>'S. Listesi'!E33</f>
        <v>30</v>
      </c>
      <c r="B36" s="45">
        <f>IF('S. Listesi'!F33=0," ",'S. Listesi'!F33)</f>
        <v>1808</v>
      </c>
      <c r="C36" s="401" t="str">
        <f>IF('S. Listesi'!G33=0,"  ",'S. Listesi'!G33)</f>
        <v>BATUHAN GENÇ</v>
      </c>
      <c r="D36" s="401"/>
      <c r="E36" s="401"/>
      <c r="F36" s="401"/>
      <c r="G36" s="401"/>
      <c r="H36" s="401"/>
      <c r="I36" s="46" t="str">
        <f>'1. Sınav'!AT35</f>
        <v xml:space="preserve"> </v>
      </c>
      <c r="J36" s="46" t="str">
        <f>'2. Sınav'!AT35</f>
        <v xml:space="preserve"> </v>
      </c>
      <c r="K36" s="46" t="str">
        <f>'3. Sınav'!AT35</f>
        <v xml:space="preserve"> </v>
      </c>
      <c r="L36" s="147"/>
      <c r="M36" s="147"/>
      <c r="N36" s="147"/>
      <c r="O36" s="148"/>
      <c r="P36" s="47" t="str">
        <f t="shared" si="0"/>
        <v xml:space="preserve"> </v>
      </c>
      <c r="Q36" s="48" t="str">
        <f t="shared" si="1"/>
        <v xml:space="preserve"> </v>
      </c>
      <c r="R36" s="132" t="str">
        <f t="shared" si="2"/>
        <v xml:space="preserve"> </v>
      </c>
    </row>
    <row r="37" spans="1:18" ht="15" customHeight="1">
      <c r="A37" s="44">
        <f>'S. Listesi'!E34</f>
        <v>31</v>
      </c>
      <c r="B37" s="45">
        <f>IF('S. Listesi'!F34=0," ",'S. Listesi'!F34)</f>
        <v>1812</v>
      </c>
      <c r="C37" s="401" t="str">
        <f>IF('S. Listesi'!G34=0,"  ",'S. Listesi'!G34)</f>
        <v>ARİFE BAŞPINAR</v>
      </c>
      <c r="D37" s="401"/>
      <c r="E37" s="401"/>
      <c r="F37" s="401"/>
      <c r="G37" s="401"/>
      <c r="H37" s="401"/>
      <c r="I37" s="46" t="str">
        <f>'1. Sınav'!AT36</f>
        <v xml:space="preserve"> </v>
      </c>
      <c r="J37" s="46" t="str">
        <f>'2. Sınav'!AT36</f>
        <v xml:space="preserve"> </v>
      </c>
      <c r="K37" s="46" t="str">
        <f>'3. Sınav'!AT36</f>
        <v xml:space="preserve"> </v>
      </c>
      <c r="L37" s="147"/>
      <c r="M37" s="147"/>
      <c r="N37" s="147"/>
      <c r="O37" s="148"/>
      <c r="P37" s="47" t="str">
        <f t="shared" si="0"/>
        <v xml:space="preserve"> </v>
      </c>
      <c r="Q37" s="48" t="str">
        <f t="shared" si="1"/>
        <v xml:space="preserve"> </v>
      </c>
      <c r="R37" s="132" t="str">
        <f t="shared" si="2"/>
        <v xml:space="preserve"> </v>
      </c>
    </row>
    <row r="38" spans="1:18" ht="15" customHeight="1">
      <c r="A38" s="44">
        <f>'S. Listesi'!E35</f>
        <v>32</v>
      </c>
      <c r="B38" s="45">
        <f>IF('S. Listesi'!F35=0," ",'S. Listesi'!F35)</f>
        <v>1815</v>
      </c>
      <c r="C38" s="401" t="str">
        <f>IF('S. Listesi'!G35=0,"  ",'S. Listesi'!G35)</f>
        <v>BEYZA ÖZÇELİK</v>
      </c>
      <c r="D38" s="401"/>
      <c r="E38" s="401"/>
      <c r="F38" s="401"/>
      <c r="G38" s="401"/>
      <c r="H38" s="401"/>
      <c r="I38" s="46" t="str">
        <f>'1. Sınav'!AT37</f>
        <v xml:space="preserve"> </v>
      </c>
      <c r="J38" s="46" t="str">
        <f>'2. Sınav'!AT37</f>
        <v xml:space="preserve"> </v>
      </c>
      <c r="K38" s="46" t="str">
        <f>'3. Sınav'!AT37</f>
        <v xml:space="preserve"> </v>
      </c>
      <c r="L38" s="147"/>
      <c r="M38" s="147"/>
      <c r="N38" s="147"/>
      <c r="O38" s="148"/>
      <c r="P38" s="47" t="str">
        <f t="shared" si="0"/>
        <v xml:space="preserve"> </v>
      </c>
      <c r="Q38" s="48" t="str">
        <f t="shared" si="1"/>
        <v xml:space="preserve"> </v>
      </c>
      <c r="R38" s="132" t="str">
        <f t="shared" si="2"/>
        <v xml:space="preserve"> </v>
      </c>
    </row>
    <row r="39" spans="1:18" ht="15" customHeight="1">
      <c r="A39" s="44" t="str">
        <f>'S. Listesi'!E36</f>
        <v xml:space="preserve"> </v>
      </c>
      <c r="B39" s="45" t="str">
        <f>IF('S. Listesi'!F36=0," ",'S. Listesi'!F36)</f>
        <v xml:space="preserve"> </v>
      </c>
      <c r="C39" s="401" t="str">
        <f>IF('S. Listesi'!G36=0,"  ",'S. Listesi'!G36)</f>
        <v xml:space="preserve">  </v>
      </c>
      <c r="D39" s="401"/>
      <c r="E39" s="401"/>
      <c r="F39" s="401"/>
      <c r="G39" s="401"/>
      <c r="H39" s="401"/>
      <c r="I39" s="46" t="str">
        <f>'1. Sınav'!AT38</f>
        <v xml:space="preserve"> </v>
      </c>
      <c r="J39" s="46" t="str">
        <f>'2. Sınav'!AT38</f>
        <v xml:space="preserve"> </v>
      </c>
      <c r="K39" s="46" t="str">
        <f>'3. Sınav'!AT38</f>
        <v xml:space="preserve"> </v>
      </c>
      <c r="L39" s="147"/>
      <c r="M39" s="147"/>
      <c r="N39" s="147"/>
      <c r="O39" s="148"/>
      <c r="P39" s="47" t="str">
        <f t="shared" si="0"/>
        <v xml:space="preserve"> </v>
      </c>
      <c r="Q39" s="48" t="str">
        <f t="shared" si="1"/>
        <v xml:space="preserve"> </v>
      </c>
      <c r="R39" s="132" t="str">
        <f t="shared" si="2"/>
        <v xml:space="preserve"> </v>
      </c>
    </row>
    <row r="40" spans="1:18" ht="15" customHeight="1">
      <c r="A40" s="44" t="str">
        <f>'S. Listesi'!E37</f>
        <v xml:space="preserve"> </v>
      </c>
      <c r="B40" s="45" t="str">
        <f>IF('S. Listesi'!F37=0," ",'S. Listesi'!F37)</f>
        <v xml:space="preserve"> </v>
      </c>
      <c r="C40" s="401" t="str">
        <f>IF('S. Listesi'!G37=0,"  ",'S. Listesi'!G37)</f>
        <v xml:space="preserve">  </v>
      </c>
      <c r="D40" s="401"/>
      <c r="E40" s="401"/>
      <c r="F40" s="401"/>
      <c r="G40" s="401"/>
      <c r="H40" s="401"/>
      <c r="I40" s="46" t="str">
        <f>'1. Sınav'!AT39</f>
        <v xml:space="preserve"> </v>
      </c>
      <c r="J40" s="46" t="str">
        <f>'2. Sınav'!AT39</f>
        <v xml:space="preserve"> </v>
      </c>
      <c r="K40" s="46" t="str">
        <f>'3. Sınav'!AT39</f>
        <v xml:space="preserve"> </v>
      </c>
      <c r="L40" s="147"/>
      <c r="M40" s="147"/>
      <c r="N40" s="147"/>
      <c r="O40" s="148"/>
      <c r="P40" s="47" t="str">
        <f t="shared" si="0"/>
        <v xml:space="preserve"> </v>
      </c>
      <c r="Q40" s="48" t="str">
        <f t="shared" si="1"/>
        <v xml:space="preserve"> </v>
      </c>
      <c r="R40" s="132" t="str">
        <f t="shared" si="2"/>
        <v xml:space="preserve"> </v>
      </c>
    </row>
    <row r="41" spans="1:18" ht="15" customHeight="1">
      <c r="A41" s="44" t="str">
        <f>'S. Listesi'!E38</f>
        <v xml:space="preserve"> </v>
      </c>
      <c r="B41" s="45"/>
      <c r="C41" s="401"/>
      <c r="D41" s="401"/>
      <c r="E41" s="401"/>
      <c r="F41" s="401"/>
      <c r="G41" s="401"/>
      <c r="H41" s="401"/>
      <c r="I41" s="46" t="str">
        <f>'1. Sınav'!AT40</f>
        <v xml:space="preserve"> </v>
      </c>
      <c r="J41" s="46" t="str">
        <f>'2. Sınav'!AT40</f>
        <v xml:space="preserve"> </v>
      </c>
      <c r="K41" s="46" t="str">
        <f>'3. Sınav'!AT40</f>
        <v xml:space="preserve"> </v>
      </c>
      <c r="L41" s="147"/>
      <c r="M41" s="147"/>
      <c r="N41" s="147"/>
      <c r="O41" s="148"/>
      <c r="P41" s="47" t="str">
        <f t="shared" si="0"/>
        <v xml:space="preserve"> </v>
      </c>
      <c r="Q41" s="48" t="str">
        <f t="shared" si="1"/>
        <v xml:space="preserve"> </v>
      </c>
      <c r="R41" s="132" t="str">
        <f t="shared" si="2"/>
        <v xml:space="preserve"> </v>
      </c>
    </row>
    <row r="42" spans="1:18" ht="24" customHeight="1">
      <c r="A42" s="423" t="s">
        <v>66</v>
      </c>
      <c r="B42" s="424"/>
      <c r="C42" s="424"/>
      <c r="D42" s="424"/>
      <c r="E42" s="424"/>
      <c r="F42" s="424"/>
      <c r="G42" s="424"/>
      <c r="H42" s="424"/>
      <c r="I42" s="49" t="s">
        <v>63</v>
      </c>
      <c r="J42" s="49" t="s">
        <v>64</v>
      </c>
      <c r="K42" s="49" t="s">
        <v>65</v>
      </c>
      <c r="L42" s="50" t="str">
        <f>L5</f>
        <v>1. Performans</v>
      </c>
      <c r="M42" s="50" t="str">
        <f>M5</f>
        <v>2. Performans</v>
      </c>
      <c r="N42" s="50" t="str">
        <f>N5</f>
        <v>3. Performans</v>
      </c>
      <c r="O42" s="50" t="str">
        <f>O5</f>
        <v>Proje</v>
      </c>
      <c r="P42" s="51" t="s">
        <v>60</v>
      </c>
      <c r="Q42" s="52" t="s">
        <v>62</v>
      </c>
      <c r="R42" s="379"/>
    </row>
    <row r="43" spans="1:18" ht="15" customHeight="1">
      <c r="A43" s="425"/>
      <c r="B43" s="426"/>
      <c r="C43" s="426"/>
      <c r="D43" s="426"/>
      <c r="E43" s="426"/>
      <c r="F43" s="426"/>
      <c r="G43" s="426"/>
      <c r="H43" s="426"/>
      <c r="I43" s="133" t="str">
        <f t="shared" ref="I43:Q43" si="3">IF(SUM(I7:I41)=0," ",AVERAGE(I7:I41))</f>
        <v xml:space="preserve"> </v>
      </c>
      <c r="J43" s="133">
        <f t="shared" si="3"/>
        <v>65.818181818181813</v>
      </c>
      <c r="K43" s="133" t="str">
        <f t="shared" si="3"/>
        <v xml:space="preserve"> </v>
      </c>
      <c r="L43" s="133" t="str">
        <f t="shared" si="3"/>
        <v xml:space="preserve"> </v>
      </c>
      <c r="M43" s="133" t="str">
        <f t="shared" si="3"/>
        <v xml:space="preserve"> </v>
      </c>
      <c r="N43" s="133" t="str">
        <f t="shared" si="3"/>
        <v xml:space="preserve"> </v>
      </c>
      <c r="O43" s="133" t="str">
        <f t="shared" si="3"/>
        <v xml:space="preserve"> </v>
      </c>
      <c r="P43" s="133">
        <f t="shared" si="3"/>
        <v>65.818181818181813</v>
      </c>
      <c r="Q43" s="134" t="str">
        <f t="shared" si="3"/>
        <v xml:space="preserve"> </v>
      </c>
      <c r="R43" s="380"/>
    </row>
    <row r="44" spans="1:18" ht="15" customHeight="1"/>
    <row r="45" spans="1:18" ht="15" customHeight="1">
      <c r="A45" s="385" t="s">
        <v>67</v>
      </c>
      <c r="B45" s="386"/>
      <c r="C45" s="386"/>
      <c r="D45" s="386"/>
      <c r="E45" s="386"/>
      <c r="F45" s="386"/>
      <c r="G45" s="386"/>
      <c r="H45" s="427"/>
      <c r="I45" s="428" t="s">
        <v>70</v>
      </c>
      <c r="J45" s="429"/>
      <c r="K45" s="429"/>
      <c r="L45" s="429"/>
      <c r="M45" s="429"/>
      <c r="N45" s="429"/>
      <c r="O45" s="421" t="s">
        <v>72</v>
      </c>
      <c r="P45" s="422"/>
      <c r="Q45" s="422"/>
      <c r="R45" s="422"/>
    </row>
    <row r="46" spans="1:18" ht="15" customHeight="1">
      <c r="A46" s="383" t="s">
        <v>36</v>
      </c>
      <c r="B46" s="352"/>
      <c r="C46" s="384"/>
      <c r="D46" s="136" t="s">
        <v>149</v>
      </c>
      <c r="E46" s="137">
        <f>IF(COUNTIF(Q7:Q41," ")=ROWS(Q7:Q41)," ",COUNTIF(Q7:Q41,"Pekiyi"))</f>
        <v>0</v>
      </c>
      <c r="F46" s="138" t="str">
        <f t="shared" ref="F46:F51" si="4">IF(E46&lt;&gt;" ","KİŞİ"," ")</f>
        <v>KİŞİ</v>
      </c>
      <c r="G46" s="139" t="str">
        <f t="shared" ref="G46:G50" si="5">IF(E46=" "," ","%")</f>
        <v>%</v>
      </c>
      <c r="H46" s="140">
        <f>IF(E46=" "," ",100*E46/$E$51)</f>
        <v>0</v>
      </c>
      <c r="I46" s="428"/>
      <c r="J46" s="429"/>
      <c r="K46" s="429"/>
      <c r="L46" s="429"/>
      <c r="M46" s="429"/>
      <c r="N46" s="429"/>
      <c r="O46" s="422"/>
      <c r="P46" s="422"/>
      <c r="Q46" s="422"/>
      <c r="R46" s="422"/>
    </row>
    <row r="47" spans="1:18" ht="15" customHeight="1">
      <c r="A47" s="383" t="s">
        <v>146</v>
      </c>
      <c r="B47" s="352"/>
      <c r="C47" s="384"/>
      <c r="D47" s="136" t="s">
        <v>150</v>
      </c>
      <c r="E47" s="137">
        <f>IF(COUNTIF(Q7:Q41," ")=ROWS(Q7:Q41)," ",COUNTIF(Q7:Q41,D47))</f>
        <v>4</v>
      </c>
      <c r="F47" s="138" t="str">
        <f t="shared" si="4"/>
        <v>KİŞİ</v>
      </c>
      <c r="G47" s="139" t="str">
        <f t="shared" si="5"/>
        <v>%</v>
      </c>
      <c r="H47" s="140">
        <f>IF(E47=" "," ",100*E47/$E$51)</f>
        <v>36.363636363636367</v>
      </c>
      <c r="I47" s="381"/>
      <c r="J47" s="381"/>
      <c r="K47" s="141"/>
      <c r="L47" s="391"/>
      <c r="M47" s="391"/>
      <c r="N47" s="391"/>
    </row>
    <row r="48" spans="1:18" ht="15" customHeight="1">
      <c r="A48" s="383" t="s">
        <v>145</v>
      </c>
      <c r="B48" s="352"/>
      <c r="C48" s="384"/>
      <c r="D48" s="136" t="s">
        <v>151</v>
      </c>
      <c r="E48" s="137">
        <f>IF(COUNTIF(Q7:Q41," ")=ROWS(Q7:Q41)," ",COUNTIF(Q7:Q41,D48))</f>
        <v>3</v>
      </c>
      <c r="F48" s="138" t="str">
        <f t="shared" si="4"/>
        <v>KİŞİ</v>
      </c>
      <c r="G48" s="139" t="str">
        <f t="shared" si="5"/>
        <v>%</v>
      </c>
      <c r="H48" s="140">
        <f>IF(E48=" "," ",100*E48/$E$51)</f>
        <v>27.272727272727273</v>
      </c>
      <c r="I48" s="381"/>
      <c r="J48" s="381"/>
      <c r="K48" s="141"/>
      <c r="L48" s="391"/>
      <c r="M48" s="391"/>
      <c r="N48" s="391"/>
    </row>
    <row r="49" spans="1:18" ht="15" customHeight="1">
      <c r="A49" s="383" t="s">
        <v>144</v>
      </c>
      <c r="B49" s="352"/>
      <c r="C49" s="384"/>
      <c r="D49" s="136" t="s">
        <v>152</v>
      </c>
      <c r="E49" s="137">
        <f>IF(COUNTIF(Q7:Q41," ")=ROWS(Q7:Q41)," ",COUNTIF(Q7:Q41,D49))</f>
        <v>4</v>
      </c>
      <c r="F49" s="138" t="str">
        <f t="shared" si="4"/>
        <v>KİŞİ</v>
      </c>
      <c r="G49" s="139" t="str">
        <f t="shared" si="5"/>
        <v>%</v>
      </c>
      <c r="H49" s="140">
        <f>IF(E49=" "," ",100*E49/$E$51)</f>
        <v>36.363636363636367</v>
      </c>
      <c r="I49" s="381"/>
      <c r="J49" s="381"/>
      <c r="K49" s="141"/>
      <c r="L49" s="391"/>
      <c r="M49" s="391"/>
      <c r="N49" s="391"/>
    </row>
    <row r="50" spans="1:18" ht="15" customHeight="1">
      <c r="A50" s="383" t="s">
        <v>143</v>
      </c>
      <c r="B50" s="352"/>
      <c r="C50" s="384"/>
      <c r="D50" s="136" t="s">
        <v>153</v>
      </c>
      <c r="E50" s="137">
        <f>IF(COUNTIF(Q7:Q41," ")=ROWS(Q7:Q41)," ",COUNTIF(Q7:Q41,D50))</f>
        <v>0</v>
      </c>
      <c r="F50" s="138" t="str">
        <f t="shared" si="4"/>
        <v>KİŞİ</v>
      </c>
      <c r="G50" s="139" t="str">
        <f t="shared" si="5"/>
        <v>%</v>
      </c>
      <c r="H50" s="140">
        <f>IF(E50=" "," ",100*E50/$E$51)</f>
        <v>0</v>
      </c>
      <c r="I50" s="381"/>
      <c r="J50" s="381"/>
      <c r="K50" s="141"/>
      <c r="L50" s="391"/>
      <c r="M50" s="391"/>
      <c r="N50" s="391"/>
    </row>
    <row r="51" spans="1:18" ht="15" customHeight="1">
      <c r="A51" s="385" t="s">
        <v>37</v>
      </c>
      <c r="B51" s="386"/>
      <c r="C51" s="386"/>
      <c r="D51" s="386"/>
      <c r="E51" s="137">
        <f>IF(SUM(E46:E50)=0," ",SUM(E46:E50))</f>
        <v>11</v>
      </c>
      <c r="F51" s="135" t="str">
        <f t="shared" si="4"/>
        <v>KİŞİ</v>
      </c>
      <c r="G51" s="142"/>
      <c r="H51" s="66"/>
      <c r="I51" s="381"/>
      <c r="J51" s="382"/>
      <c r="K51" s="143"/>
      <c r="L51" s="143"/>
      <c r="M51" s="143"/>
      <c r="N51" s="143"/>
    </row>
    <row r="52" spans="1:18" ht="15" customHeight="1"/>
    <row r="53" spans="1:18" ht="15" customHeight="1">
      <c r="A53" s="325" t="s">
        <v>38</v>
      </c>
      <c r="B53" s="325"/>
      <c r="C53" s="325"/>
      <c r="D53" s="406">
        <f>IF(COUNTIF(P7:P41," ")=ROWS(P7:P41)," ",LARGE(P7:P41,1))</f>
        <v>81</v>
      </c>
      <c r="E53" s="345"/>
    </row>
    <row r="54" spans="1:18" ht="15" customHeight="1">
      <c r="A54" s="325" t="s">
        <v>39</v>
      </c>
      <c r="B54" s="325"/>
      <c r="C54" s="325"/>
      <c r="D54" s="406">
        <f>IF(COUNTIF(P7:P41," ")=ROWS(P7:P41)," ",SMALL(P7:P41,1))</f>
        <v>53</v>
      </c>
      <c r="E54" s="345"/>
      <c r="I54" s="430" t="s">
        <v>71</v>
      </c>
      <c r="J54" s="430"/>
      <c r="K54" s="430"/>
      <c r="L54" s="430"/>
      <c r="M54" s="430"/>
      <c r="N54" s="430"/>
    </row>
    <row r="55" spans="1:18" ht="26.25" customHeight="1">
      <c r="A55" s="325" t="s">
        <v>69</v>
      </c>
      <c r="B55" s="325"/>
      <c r="C55" s="325"/>
      <c r="D55" s="406">
        <f>P43</f>
        <v>65.818181818181813</v>
      </c>
      <c r="E55" s="345"/>
      <c r="O55" s="389" t="s">
        <v>44</v>
      </c>
      <c r="P55" s="390"/>
      <c r="Q55" s="389" t="s">
        <v>46</v>
      </c>
      <c r="R55" s="390"/>
    </row>
    <row r="56" spans="1:18" ht="15" customHeight="1">
      <c r="O56" s="420">
        <f ca="1">TODAY()</f>
        <v>42844</v>
      </c>
      <c r="P56" s="419"/>
      <c r="Q56" s="418" t="str">
        <f ca="1">CONCATENATE("…. / …. /",YEAR(TODAY()))</f>
        <v>…. / …. /2017</v>
      </c>
      <c r="R56" s="419"/>
    </row>
    <row r="57" spans="1:18" ht="15" customHeight="1">
      <c r="A57" s="374" t="s">
        <v>41</v>
      </c>
      <c r="B57" s="375"/>
      <c r="C57" s="375"/>
      <c r="D57" s="375"/>
      <c r="E57" s="72">
        <f>IF(COUNTIF(P7:P41," ")=ROWS(P7:P41)," ",SUM(E46:E49))</f>
        <v>11</v>
      </c>
      <c r="F57" s="135" t="str">
        <f>IF(E57&lt;&gt;" ","KİŞİ"," ")</f>
        <v>KİŞİ</v>
      </c>
      <c r="G57" s="72" t="str">
        <f>IF(H57=" "," ","%")</f>
        <v>%</v>
      </c>
      <c r="H57" s="73">
        <f>IF(E57=" "," ",100*E57/E51)</f>
        <v>100</v>
      </c>
      <c r="I57" s="376"/>
      <c r="J57" s="376"/>
      <c r="K57" s="377"/>
      <c r="O57" s="387" t="str">
        <f>'K. Bilgiler'!H18</f>
        <v>HAKAN ÖNER</v>
      </c>
      <c r="P57" s="388"/>
      <c r="Q57" s="387" t="str">
        <f>'K. Bilgiler'!H22</f>
        <v>ŞERİF ÇAKIR</v>
      </c>
      <c r="R57" s="388"/>
    </row>
    <row r="58" spans="1:18" ht="15" customHeight="1">
      <c r="A58" s="374" t="s">
        <v>42</v>
      </c>
      <c r="B58" s="375"/>
      <c r="C58" s="375"/>
      <c r="D58" s="375"/>
      <c r="E58" s="72">
        <f>IF(COUNTIF(P7:P41," ")=ROWS(P7:P41)," ",SUM(E50:E50))</f>
        <v>0</v>
      </c>
      <c r="F58" s="135" t="str">
        <f>IF(E58&lt;&gt;" ","KİŞİ"," ")</f>
        <v>KİŞİ</v>
      </c>
      <c r="G58" s="72" t="str">
        <f>IF(H58=" "," ","%")</f>
        <v>%</v>
      </c>
      <c r="H58" s="73">
        <f>IF(E58=" "," ",100*E58/E51)</f>
        <v>0</v>
      </c>
      <c r="I58" s="376"/>
      <c r="J58" s="376"/>
      <c r="K58" s="377"/>
      <c r="O58" s="414" t="str">
        <f>'K. Bilgiler'!H20</f>
        <v>Türk Dili ve Edebiyatı</v>
      </c>
      <c r="P58" s="415"/>
      <c r="Q58" s="387" t="s">
        <v>47</v>
      </c>
      <c r="R58" s="388"/>
    </row>
    <row r="59" spans="1:18" ht="15" customHeight="1">
      <c r="O59" s="416"/>
      <c r="P59" s="417"/>
      <c r="Q59" s="144"/>
      <c r="R59" s="145"/>
    </row>
    <row r="68" spans="19:20">
      <c r="S68" s="146"/>
      <c r="T68" s="146"/>
    </row>
  </sheetData>
  <sheetProtection selectLockedCells="1"/>
  <mergeCells count="91">
    <mergeCell ref="Q55:R55"/>
    <mergeCell ref="O45:R46"/>
    <mergeCell ref="A42:H43"/>
    <mergeCell ref="A45:H45"/>
    <mergeCell ref="I45:N46"/>
    <mergeCell ref="A50:C50"/>
    <mergeCell ref="I48:J48"/>
    <mergeCell ref="L48:N48"/>
    <mergeCell ref="I49:J49"/>
    <mergeCell ref="I54:N54"/>
    <mergeCell ref="L49:N49"/>
    <mergeCell ref="L50:N50"/>
    <mergeCell ref="I50:J50"/>
    <mergeCell ref="D54:E54"/>
    <mergeCell ref="A54:C54"/>
    <mergeCell ref="D53:E53"/>
    <mergeCell ref="O58:P59"/>
    <mergeCell ref="Q56:R56"/>
    <mergeCell ref="Q57:R57"/>
    <mergeCell ref="Q58:R58"/>
    <mergeCell ref="O56:P56"/>
    <mergeCell ref="Q5:Q6"/>
    <mergeCell ref="I5:I6"/>
    <mergeCell ref="J5:J6"/>
    <mergeCell ref="K5:K6"/>
    <mergeCell ref="P5:P6"/>
    <mergeCell ref="O5:O6"/>
    <mergeCell ref="N5:N6"/>
    <mergeCell ref="L5:L6"/>
    <mergeCell ref="M5:M6"/>
    <mergeCell ref="C16:H16"/>
    <mergeCell ref="C10:H10"/>
    <mergeCell ref="C11:H11"/>
    <mergeCell ref="C12:H12"/>
    <mergeCell ref="C13:H13"/>
    <mergeCell ref="C14:H14"/>
    <mergeCell ref="C38:H38"/>
    <mergeCell ref="C40:H40"/>
    <mergeCell ref="C36:H36"/>
    <mergeCell ref="C37:H37"/>
    <mergeCell ref="C34:H34"/>
    <mergeCell ref="C39:H39"/>
    <mergeCell ref="C35:H35"/>
    <mergeCell ref="C30:H30"/>
    <mergeCell ref="A55:C55"/>
    <mergeCell ref="D55:E55"/>
    <mergeCell ref="A53:C53"/>
    <mergeCell ref="C22:H22"/>
    <mergeCell ref="C31:H31"/>
    <mergeCell ref="C32:H32"/>
    <mergeCell ref="C27:H27"/>
    <mergeCell ref="C28:H28"/>
    <mergeCell ref="C23:H23"/>
    <mergeCell ref="C24:H24"/>
    <mergeCell ref="C25:H25"/>
    <mergeCell ref="C26:H26"/>
    <mergeCell ref="C33:H33"/>
    <mergeCell ref="C29:H29"/>
    <mergeCell ref="C41:H41"/>
    <mergeCell ref="A1:R1"/>
    <mergeCell ref="A2:R2"/>
    <mergeCell ref="A3:R3"/>
    <mergeCell ref="A4:R4"/>
    <mergeCell ref="C21:H21"/>
    <mergeCell ref="C20:H20"/>
    <mergeCell ref="C17:H17"/>
    <mergeCell ref="C18:H18"/>
    <mergeCell ref="C19:H19"/>
    <mergeCell ref="A5:A6"/>
    <mergeCell ref="B5:B6"/>
    <mergeCell ref="C15:H15"/>
    <mergeCell ref="C8:H8"/>
    <mergeCell ref="C9:H9"/>
    <mergeCell ref="C7:H7"/>
    <mergeCell ref="C5:H6"/>
    <mergeCell ref="A58:D58"/>
    <mergeCell ref="I58:K58"/>
    <mergeCell ref="R5:R6"/>
    <mergeCell ref="R42:R43"/>
    <mergeCell ref="I51:J51"/>
    <mergeCell ref="A46:C46"/>
    <mergeCell ref="A51:D51"/>
    <mergeCell ref="O57:P57"/>
    <mergeCell ref="O55:P55"/>
    <mergeCell ref="I47:J47"/>
    <mergeCell ref="L47:N47"/>
    <mergeCell ref="I57:K57"/>
    <mergeCell ref="A47:C47"/>
    <mergeCell ref="A48:C48"/>
    <mergeCell ref="A49:C49"/>
    <mergeCell ref="A57:D57"/>
  </mergeCells>
  <phoneticPr fontId="5" type="noConversion"/>
  <conditionalFormatting sqref="A20:I20 L20:P20">
    <cfRule type="expression" dxfId="34" priority="1" stopIfTrue="1">
      <formula>$R$20="BAŞARISIZ"</formula>
    </cfRule>
  </conditionalFormatting>
  <conditionalFormatting sqref="A7:R7 J8:K41 Q8:R41">
    <cfRule type="expression" dxfId="33" priority="2" stopIfTrue="1">
      <formula>$R$7="BAŞARISIZ"</formula>
    </cfRule>
  </conditionalFormatting>
  <conditionalFormatting sqref="A8:I8 L8:P8">
    <cfRule type="expression" dxfId="32" priority="3" stopIfTrue="1">
      <formula>$R$8="BAŞARISIZ"</formula>
    </cfRule>
  </conditionalFormatting>
  <conditionalFormatting sqref="A9:I9 L9:P9">
    <cfRule type="expression" dxfId="31" priority="4" stopIfTrue="1">
      <formula>$R$9="BAŞARISIZ"</formula>
    </cfRule>
  </conditionalFormatting>
  <conditionalFormatting sqref="A10:I10 L10:P10">
    <cfRule type="expression" dxfId="30" priority="5" stopIfTrue="1">
      <formula>$R$10="BAŞARISIZ"</formula>
    </cfRule>
  </conditionalFormatting>
  <conditionalFormatting sqref="A11:I11 L11:P11">
    <cfRule type="expression" dxfId="29" priority="6" stopIfTrue="1">
      <formula>$R$11="BAŞARISIZ"</formula>
    </cfRule>
  </conditionalFormatting>
  <conditionalFormatting sqref="A12:I12 L12:P12">
    <cfRule type="expression" dxfId="28" priority="7" stopIfTrue="1">
      <formula>$R$12="BAŞARISIZ"</formula>
    </cfRule>
  </conditionalFormatting>
  <conditionalFormatting sqref="A13:I13 L13:P13">
    <cfRule type="expression" dxfId="27" priority="8" stopIfTrue="1">
      <formula>$R$13="BAŞARISIZ"</formula>
    </cfRule>
  </conditionalFormatting>
  <conditionalFormatting sqref="A14:I14 L14:P14">
    <cfRule type="expression" dxfId="26" priority="9" stopIfTrue="1">
      <formula>$R$14="BAŞARISIZ"</formula>
    </cfRule>
  </conditionalFormatting>
  <conditionalFormatting sqref="A15:I15 L15:P15">
    <cfRule type="expression" dxfId="25" priority="10" stopIfTrue="1">
      <formula>$R$15="BAŞARISIZ"</formula>
    </cfRule>
  </conditionalFormatting>
  <conditionalFormatting sqref="A16:I16 L16:P16">
    <cfRule type="expression" dxfId="24" priority="11" stopIfTrue="1">
      <formula>$R$16="BAŞARISIZ"</formula>
    </cfRule>
  </conditionalFormatting>
  <conditionalFormatting sqref="A17:I17 L17:P17">
    <cfRule type="expression" dxfId="23" priority="12" stopIfTrue="1">
      <formula>$R$17="BAŞARISIZ"</formula>
    </cfRule>
  </conditionalFormatting>
  <conditionalFormatting sqref="A18:I18 L18:P18">
    <cfRule type="expression" dxfId="22" priority="13" stopIfTrue="1">
      <formula>$R$18="BAŞARISIZ"</formula>
    </cfRule>
  </conditionalFormatting>
  <conditionalFormatting sqref="A19:I19 L19:P19">
    <cfRule type="expression" dxfId="21" priority="14" stopIfTrue="1">
      <formula>$R$19="BAŞARISIZ"</formula>
    </cfRule>
  </conditionalFormatting>
  <conditionalFormatting sqref="A21:I21 L21:P21">
    <cfRule type="expression" dxfId="20" priority="15" stopIfTrue="1">
      <formula>$R$21="BAŞARISIZ"</formula>
    </cfRule>
  </conditionalFormatting>
  <conditionalFormatting sqref="A22:I22 L22:P22">
    <cfRule type="expression" dxfId="19" priority="16" stopIfTrue="1">
      <formula>$R$22="BAŞARISIZ"</formula>
    </cfRule>
  </conditionalFormatting>
  <conditionalFormatting sqref="A23:I23 L23:P23">
    <cfRule type="expression" dxfId="18" priority="17" stopIfTrue="1">
      <formula>$R$23="BAŞARISIZ"</formula>
    </cfRule>
  </conditionalFormatting>
  <conditionalFormatting sqref="A24:I24 L24:P24">
    <cfRule type="expression" dxfId="17" priority="18" stopIfTrue="1">
      <formula>$R$24="BAŞARISIZ"</formula>
    </cfRule>
  </conditionalFormatting>
  <conditionalFormatting sqref="A25:I25 L25:P25">
    <cfRule type="expression" dxfId="16" priority="19" stopIfTrue="1">
      <formula>$R$25="BAŞARISIZ"</formula>
    </cfRule>
  </conditionalFormatting>
  <conditionalFormatting sqref="A26:I26 L26:P26">
    <cfRule type="expression" dxfId="15" priority="20" stopIfTrue="1">
      <formula>$R$26="BAŞARISIZ"</formula>
    </cfRule>
  </conditionalFormatting>
  <conditionalFormatting sqref="A27:I27 L27:P27">
    <cfRule type="expression" dxfId="14" priority="21" stopIfTrue="1">
      <formula>$R$27="BAŞARISIZ"</formula>
    </cfRule>
  </conditionalFormatting>
  <conditionalFormatting sqref="A28:I28 L28:P28">
    <cfRule type="expression" dxfId="13" priority="22" stopIfTrue="1">
      <formula>$R$28="BAŞARISIZ"</formula>
    </cfRule>
  </conditionalFormatting>
  <conditionalFormatting sqref="A29:I29 L29:P29">
    <cfRule type="expression" dxfId="12" priority="23" stopIfTrue="1">
      <formula>$R$29="BAŞARISIZ"</formula>
    </cfRule>
  </conditionalFormatting>
  <conditionalFormatting sqref="A30:I30 L30:P30">
    <cfRule type="expression" dxfId="11" priority="24" stopIfTrue="1">
      <formula>$R$30="BAŞARISIZ"</formula>
    </cfRule>
  </conditionalFormatting>
  <conditionalFormatting sqref="A31:I31 L31:P31">
    <cfRule type="expression" dxfId="10" priority="25" stopIfTrue="1">
      <formula>$R$31="BAŞARISIZ"</formula>
    </cfRule>
  </conditionalFormatting>
  <conditionalFormatting sqref="A32:I32 L32:P32">
    <cfRule type="expression" dxfId="9" priority="26" stopIfTrue="1">
      <formula>$R$32="BAŞARISIZ"</formula>
    </cfRule>
  </conditionalFormatting>
  <conditionalFormatting sqref="A33:I33 L33:P33">
    <cfRule type="expression" dxfId="8" priority="27" stopIfTrue="1">
      <formula>$R$33="BAŞARISIZ"</formula>
    </cfRule>
  </conditionalFormatting>
  <conditionalFormatting sqref="A34:I34 L34:P34">
    <cfRule type="expression" dxfId="7" priority="28" stopIfTrue="1">
      <formula>$R$34="BAŞARISIZ"</formula>
    </cfRule>
  </conditionalFormatting>
  <conditionalFormatting sqref="A35:I35 L35:P35">
    <cfRule type="expression" dxfId="6" priority="29" stopIfTrue="1">
      <formula>$R$35="BAŞARISIZ"</formula>
    </cfRule>
  </conditionalFormatting>
  <conditionalFormatting sqref="A36:I36 L36:P36">
    <cfRule type="expression" dxfId="5" priority="30" stopIfTrue="1">
      <formula>$R$36="BAŞARISIZ"</formula>
    </cfRule>
  </conditionalFormatting>
  <conditionalFormatting sqref="A37:I37 L37:P37">
    <cfRule type="expression" dxfId="4" priority="31" stopIfTrue="1">
      <formula>$R$37="BAŞARISIZ"</formula>
    </cfRule>
  </conditionalFormatting>
  <conditionalFormatting sqref="A38:I38 L38:P38">
    <cfRule type="expression" dxfId="3" priority="32" stopIfTrue="1">
      <formula>$R$38="BAŞARISIZ"</formula>
    </cfRule>
  </conditionalFormatting>
  <conditionalFormatting sqref="A39:I39 L39:P39">
    <cfRule type="expression" dxfId="2" priority="33" stopIfTrue="1">
      <formula>$R$39="BAŞARISIZ"</formula>
    </cfRule>
  </conditionalFormatting>
  <conditionalFormatting sqref="A40:I40 L40:P40">
    <cfRule type="expression" dxfId="1" priority="34" stopIfTrue="1">
      <formula>$R$40="BAŞARISIZ"</formula>
    </cfRule>
  </conditionalFormatting>
  <conditionalFormatting sqref="A41:I41 L41:P41">
    <cfRule type="expression" dxfId="0" priority="35" stopIfTrue="1">
      <formula>$R$41="BAŞARISIZ"</formula>
    </cfRule>
  </conditionalFormatting>
  <dataValidations count="4">
    <dataValidation allowBlank="1" showInputMessage="1" showErrorMessage="1" prompt="Öğrencinin 1. sözlüden aldığı puanı giriniz." sqref="L7:L41"/>
    <dataValidation allowBlank="1" showInputMessage="1" showErrorMessage="1" prompt="Öğrencinin 2. sözlüden aldığı puanı giriniz." sqref="M7:M41"/>
    <dataValidation allowBlank="1" showInputMessage="1" showErrorMessage="1" prompt="Öğrencinin 3. sözlüden aldığı puanı giriniz." sqref="N7:N41"/>
    <dataValidation allowBlank="1" showInputMessage="1" showErrorMessage="1" prompt="Varsa öğrencinin dönem ödevinden aldığı puanı giriniz." sqref="O7:O41"/>
  </dataValidations>
  <printOptions horizontalCentered="1"/>
  <pageMargins left="0.27559055118110237" right="0.23622047244094491" top="0.27559055118110237" bottom="0.15748031496062992" header="0.23622047244094491" footer="0.19685039370078741"/>
  <pageSetup paperSize="9" scale="75" orientation="portrait" r:id="rId1"/>
  <headerFooter alignWithMargins="0"/>
  <ignoredErrors>
    <ignoredError sqref="F57:F58 D53:D55 F51 E57:E58 H57:H58 G57:G58 O56" unlockedFormula="1"/>
    <ignoredError sqref="P10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workbookViewId="0">
      <selection activeCell="H25" sqref="H25"/>
    </sheetView>
  </sheetViews>
  <sheetFormatPr defaultRowHeight="12.75"/>
  <cols>
    <col min="2" max="2" width="24" bestFit="1" customWidth="1"/>
    <col min="4" max="4" width="9.140625" style="152"/>
    <col min="5" max="5" width="9.5703125" bestFit="1" customWidth="1"/>
    <col min="6" max="6" width="9.85546875" bestFit="1" customWidth="1"/>
    <col min="7" max="7" width="30.140625" customWidth="1"/>
    <col min="8" max="8" width="28.42578125" customWidth="1"/>
  </cols>
  <sheetData>
    <row r="2" spans="2:8">
      <c r="B2" s="164" t="s">
        <v>91</v>
      </c>
      <c r="C2" s="164" t="s">
        <v>92</v>
      </c>
      <c r="D2" s="164" t="s">
        <v>93</v>
      </c>
      <c r="E2" s="164" t="s">
        <v>100</v>
      </c>
      <c r="F2" s="164" t="s">
        <v>99</v>
      </c>
      <c r="G2" s="169" t="s">
        <v>117</v>
      </c>
      <c r="H2" s="169" t="s">
        <v>120</v>
      </c>
    </row>
    <row r="3" spans="2:8">
      <c r="B3" s="163" t="s">
        <v>80</v>
      </c>
      <c r="C3" s="162">
        <v>9</v>
      </c>
      <c r="D3" s="162" t="s">
        <v>94</v>
      </c>
      <c r="E3" s="163" t="s">
        <v>235</v>
      </c>
      <c r="F3" s="168" t="s">
        <v>101</v>
      </c>
      <c r="G3" s="163" t="s">
        <v>164</v>
      </c>
      <c r="H3" s="163" t="s">
        <v>80</v>
      </c>
    </row>
    <row r="4" spans="2:8">
      <c r="B4" s="163" t="s">
        <v>82</v>
      </c>
      <c r="C4" s="162">
        <v>10</v>
      </c>
      <c r="D4" s="162" t="s">
        <v>95</v>
      </c>
      <c r="E4" s="163"/>
      <c r="F4" s="168" t="s">
        <v>102</v>
      </c>
      <c r="G4" s="163" t="s">
        <v>163</v>
      </c>
      <c r="H4" s="163" t="s">
        <v>119</v>
      </c>
    </row>
    <row r="5" spans="2:8">
      <c r="B5" s="163" t="s">
        <v>180</v>
      </c>
      <c r="C5" s="162">
        <v>11</v>
      </c>
      <c r="D5" s="162" t="s">
        <v>96</v>
      </c>
      <c r="E5" s="163"/>
      <c r="F5" s="168"/>
      <c r="G5" s="163" t="s">
        <v>183</v>
      </c>
      <c r="H5" s="163" t="s">
        <v>181</v>
      </c>
    </row>
    <row r="6" spans="2:8">
      <c r="B6" s="163" t="s">
        <v>79</v>
      </c>
      <c r="C6" s="162">
        <v>12</v>
      </c>
      <c r="D6" s="162" t="s">
        <v>97</v>
      </c>
      <c r="E6" s="163"/>
      <c r="F6" s="168"/>
      <c r="G6" s="163" t="s">
        <v>237</v>
      </c>
      <c r="H6" s="163" t="s">
        <v>79</v>
      </c>
    </row>
    <row r="7" spans="2:8">
      <c r="B7" s="163" t="s">
        <v>83</v>
      </c>
      <c r="C7" s="162"/>
      <c r="D7" s="162" t="s">
        <v>98</v>
      </c>
      <c r="E7" s="163"/>
      <c r="F7" s="168"/>
      <c r="G7" s="163" t="s">
        <v>236</v>
      </c>
      <c r="H7" s="163" t="s">
        <v>83</v>
      </c>
    </row>
    <row r="8" spans="2:8">
      <c r="B8" s="163" t="s">
        <v>155</v>
      </c>
      <c r="C8" s="162"/>
      <c r="D8" s="162"/>
      <c r="E8" s="163"/>
      <c r="F8" s="168"/>
      <c r="G8" s="163" t="s">
        <v>179</v>
      </c>
      <c r="H8" s="163" t="s">
        <v>158</v>
      </c>
    </row>
    <row r="9" spans="2:8">
      <c r="B9" s="163" t="s">
        <v>85</v>
      </c>
      <c r="C9" s="163"/>
      <c r="D9" s="162"/>
      <c r="E9" s="163"/>
      <c r="F9" s="168"/>
      <c r="G9" s="163" t="s">
        <v>162</v>
      </c>
      <c r="H9" s="163" t="s">
        <v>84</v>
      </c>
    </row>
    <row r="10" spans="2:8">
      <c r="B10" s="163" t="s">
        <v>84</v>
      </c>
      <c r="C10" s="163"/>
      <c r="D10" s="162"/>
      <c r="E10" s="163"/>
      <c r="F10" s="168"/>
      <c r="G10" s="163" t="s">
        <v>165</v>
      </c>
      <c r="H10" s="163" t="s">
        <v>77</v>
      </c>
    </row>
    <row r="11" spans="2:8">
      <c r="B11" s="163" t="s">
        <v>77</v>
      </c>
      <c r="C11" s="163"/>
      <c r="D11" s="162"/>
      <c r="E11" s="163"/>
      <c r="F11" s="168"/>
      <c r="G11" s="163" t="s">
        <v>166</v>
      </c>
      <c r="H11" s="163" t="s">
        <v>157</v>
      </c>
    </row>
    <row r="12" spans="2:8">
      <c r="B12" s="163" t="s">
        <v>81</v>
      </c>
      <c r="C12" s="163"/>
      <c r="D12" s="162"/>
      <c r="E12" s="163"/>
      <c r="F12" s="168"/>
      <c r="G12" s="163" t="s">
        <v>167</v>
      </c>
      <c r="H12" s="163" t="s">
        <v>87</v>
      </c>
    </row>
    <row r="13" spans="2:8">
      <c r="B13" s="163" t="s">
        <v>87</v>
      </c>
      <c r="C13" s="163"/>
      <c r="D13" s="162"/>
      <c r="E13" s="163"/>
      <c r="F13" s="168"/>
      <c r="G13" s="163" t="s">
        <v>168</v>
      </c>
      <c r="H13" s="163" t="s">
        <v>154</v>
      </c>
    </row>
    <row r="14" spans="2:8">
      <c r="B14" s="163" t="s">
        <v>78</v>
      </c>
      <c r="C14" s="163"/>
      <c r="D14" s="162"/>
      <c r="E14" s="163"/>
      <c r="F14" s="168"/>
      <c r="G14" s="163" t="s">
        <v>178</v>
      </c>
      <c r="H14" s="163" t="s">
        <v>76</v>
      </c>
    </row>
    <row r="15" spans="2:8">
      <c r="B15" s="163" t="s">
        <v>76</v>
      </c>
      <c r="C15" s="163"/>
      <c r="D15" s="162"/>
      <c r="E15" s="163"/>
      <c r="F15" s="168"/>
      <c r="G15" s="163" t="s">
        <v>169</v>
      </c>
      <c r="H15" s="163" t="s">
        <v>118</v>
      </c>
    </row>
    <row r="16" spans="2:8">
      <c r="B16" s="163" t="s">
        <v>185</v>
      </c>
      <c r="C16" s="163"/>
      <c r="D16" s="162"/>
      <c r="E16" s="163"/>
      <c r="F16" s="168"/>
      <c r="G16" s="163" t="s">
        <v>238</v>
      </c>
      <c r="H16" s="163" t="s">
        <v>159</v>
      </c>
    </row>
    <row r="17" spans="2:8">
      <c r="B17" s="163" t="s">
        <v>86</v>
      </c>
      <c r="C17" s="163"/>
      <c r="D17" s="162"/>
      <c r="E17" s="163"/>
      <c r="F17" s="168"/>
      <c r="G17" s="163" t="s">
        <v>170</v>
      </c>
      <c r="H17" s="163" t="s">
        <v>156</v>
      </c>
    </row>
    <row r="18" spans="2:8">
      <c r="B18" s="163" t="s">
        <v>89</v>
      </c>
      <c r="C18" s="163"/>
      <c r="D18" s="162"/>
      <c r="E18" s="163"/>
      <c r="F18" s="168"/>
      <c r="G18" s="163" t="s">
        <v>177</v>
      </c>
      <c r="H18" s="163" t="s">
        <v>88</v>
      </c>
    </row>
    <row r="19" spans="2:8">
      <c r="B19" s="163" t="s">
        <v>88</v>
      </c>
      <c r="C19" s="163"/>
      <c r="D19" s="162"/>
      <c r="E19" s="163"/>
      <c r="F19" s="168"/>
      <c r="G19" s="163" t="s">
        <v>171</v>
      </c>
      <c r="H19" s="163" t="s">
        <v>155</v>
      </c>
    </row>
    <row r="20" spans="2:8">
      <c r="B20" s="163" t="s">
        <v>90</v>
      </c>
      <c r="C20" s="163"/>
      <c r="D20" s="162"/>
      <c r="E20" s="163"/>
      <c r="F20" s="168"/>
      <c r="G20" s="163" t="s">
        <v>182</v>
      </c>
      <c r="H20" s="163"/>
    </row>
    <row r="21" spans="2:8">
      <c r="B21" s="163"/>
      <c r="C21" s="163"/>
      <c r="D21" s="162"/>
      <c r="E21" s="163"/>
      <c r="F21" s="168"/>
      <c r="G21" s="163" t="s">
        <v>172</v>
      </c>
      <c r="H21" s="163"/>
    </row>
    <row r="22" spans="2:8">
      <c r="G22" s="189" t="s">
        <v>184</v>
      </c>
      <c r="H22" s="163"/>
    </row>
    <row r="23" spans="2:8">
      <c r="G23" s="163" t="s">
        <v>176</v>
      </c>
      <c r="H23" s="163"/>
    </row>
    <row r="24" spans="2:8">
      <c r="G24" s="163" t="s">
        <v>173</v>
      </c>
      <c r="H24" s="163"/>
    </row>
    <row r="25" spans="2:8">
      <c r="G25" s="163" t="s">
        <v>174</v>
      </c>
      <c r="H25" s="163"/>
    </row>
    <row r="26" spans="2:8">
      <c r="G26" s="163" t="s">
        <v>175</v>
      </c>
      <c r="H26" s="163"/>
    </row>
    <row r="27" spans="2:8">
      <c r="G27" s="163"/>
      <c r="H27" s="163"/>
    </row>
    <row r="28" spans="2:8">
      <c r="G28" s="163"/>
      <c r="H28" s="163"/>
    </row>
    <row r="29" spans="2:8">
      <c r="G29" s="163"/>
      <c r="H29" s="163"/>
    </row>
    <row r="30" spans="2:8">
      <c r="F30" s="188"/>
      <c r="G30" s="163"/>
      <c r="H30" s="163"/>
    </row>
    <row r="31" spans="2:8">
      <c r="F31" s="188"/>
      <c r="G31" s="190"/>
      <c r="H31" s="190"/>
    </row>
    <row r="32" spans="2:8">
      <c r="G32" s="188"/>
    </row>
  </sheetData>
  <sortState ref="H3:H19">
    <sortCondition ref="H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13</vt:i4>
      </vt:variant>
    </vt:vector>
  </HeadingPairs>
  <TitlesOfParts>
    <vt:vector size="23" baseType="lpstr">
      <vt:lpstr>Ana Sayfa</vt:lpstr>
      <vt:lpstr>K. Bilgiler</vt:lpstr>
      <vt:lpstr>S. Listesi</vt:lpstr>
      <vt:lpstr>NOT Baremi</vt:lpstr>
      <vt:lpstr>1. Sınav</vt:lpstr>
      <vt:lpstr>2. Sınav</vt:lpstr>
      <vt:lpstr>3. Sınav</vt:lpstr>
      <vt:lpstr>D. Sonu</vt:lpstr>
      <vt:lpstr>Kaynak Listeler</vt:lpstr>
      <vt:lpstr>Liste</vt:lpstr>
      <vt:lpstr>A_9</vt:lpstr>
      <vt:lpstr>'2. Sınav'!ABCD</vt:lpstr>
      <vt:lpstr>'3. Sınav'!ABCD</vt:lpstr>
      <vt:lpstr>ABCD</vt:lpstr>
      <vt:lpstr>dersler</vt:lpstr>
      <vt:lpstr>'1. Sınav'!Yazdırma_Alanı</vt:lpstr>
      <vt:lpstr>'2. Sınav'!Yazdırma_Alanı</vt:lpstr>
      <vt:lpstr>'3. Sınav'!Yazdırma_Alanı</vt:lpstr>
      <vt:lpstr>'Ana Sayfa'!Yazdırma_Alanı</vt:lpstr>
      <vt:lpstr>'D. Sonu'!Yazdırma_Alanı</vt:lpstr>
      <vt:lpstr>'K. Bilgiler'!Yazdırma_Alanı</vt:lpstr>
      <vt:lpstr>'NOT Baremi'!Yazdırma_Alanı</vt:lpstr>
      <vt:lpstr>'S. Listesi'!Yazdırma_Alanı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sınav analiz programı</dc:title>
  <dc:creator>bengisu</dc:creator>
  <cp:lastModifiedBy>Bünyamin AKÇAY</cp:lastModifiedBy>
  <cp:lastPrinted>2016-01-06T13:50:52Z</cp:lastPrinted>
  <dcterms:created xsi:type="dcterms:W3CDTF">2009-10-07T21:21:08Z</dcterms:created>
  <dcterms:modified xsi:type="dcterms:W3CDTF">2017-04-19T11:21:11Z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hibi">
    <vt:lpwstr>Ünal GÖKGÖZ</vt:lpwstr>
  </property>
</Properties>
</file>